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ines del año 2023\Boletín III Trimestre 2023\"/>
    </mc:Choice>
  </mc:AlternateContent>
  <bookViews>
    <workbookView xWindow="60" yWindow="600" windowWidth="20430" windowHeight="10920"/>
  </bookViews>
  <sheets>
    <sheet name="Cuadro_3" sheetId="1" r:id="rId1"/>
  </sheets>
  <definedNames>
    <definedName name="_xlnm._FilterDatabase" localSheetId="0" hidden="1">Cuadro_3!$I$1:$I$246</definedName>
    <definedName name="_xlnm.Print_Area" localSheetId="0">Cuadro_3!$A$1:$I$219</definedName>
    <definedName name="_xlnm.Print_Titles" localSheetId="0">Cuadro_3!$1:$10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B54" i="1" l="1"/>
  <c r="B16" i="1" l="1"/>
  <c r="B15" i="1"/>
  <c r="I116" i="1" l="1"/>
  <c r="H116" i="1"/>
  <c r="G116" i="1"/>
  <c r="E116" i="1"/>
  <c r="D116" i="1"/>
  <c r="C116" i="1"/>
  <c r="B157" i="1" l="1"/>
  <c r="I38" i="1"/>
  <c r="H38" i="1"/>
  <c r="G38" i="1"/>
  <c r="F38" i="1"/>
  <c r="E38" i="1"/>
  <c r="D38" i="1"/>
  <c r="C38" i="1"/>
  <c r="B39" i="1"/>
  <c r="I30" i="1"/>
  <c r="H30" i="1"/>
  <c r="G30" i="1"/>
  <c r="F30" i="1"/>
  <c r="E30" i="1"/>
  <c r="D30" i="1"/>
  <c r="C30" i="1"/>
  <c r="B31" i="1"/>
  <c r="B32" i="1"/>
  <c r="F116" i="1" l="1"/>
  <c r="F104" i="1"/>
  <c r="F100" i="1"/>
  <c r="B131" i="1" l="1"/>
  <c r="B130" i="1" s="1"/>
  <c r="I130" i="1"/>
  <c r="H130" i="1"/>
  <c r="G130" i="1"/>
  <c r="F130" i="1"/>
  <c r="E130" i="1"/>
  <c r="D130" i="1"/>
  <c r="C130" i="1"/>
  <c r="B117" i="1"/>
  <c r="B183" i="1" l="1"/>
  <c r="I59" i="1" l="1"/>
  <c r="B188" i="1"/>
  <c r="C132" i="1"/>
  <c r="D132" i="1"/>
  <c r="E132" i="1"/>
  <c r="C119" i="1"/>
  <c r="D119" i="1"/>
  <c r="E119" i="1"/>
  <c r="F119" i="1"/>
  <c r="G119" i="1"/>
  <c r="H119" i="1"/>
  <c r="I119" i="1"/>
  <c r="C112" i="1"/>
  <c r="D112" i="1"/>
  <c r="D104" i="1"/>
  <c r="E104" i="1"/>
  <c r="C20" i="1"/>
  <c r="E159" i="1" l="1"/>
  <c r="D159" i="1"/>
  <c r="C159" i="1"/>
  <c r="F18" i="1"/>
  <c r="C18" i="1"/>
  <c r="E164" i="1" l="1"/>
  <c r="G126" i="1" l="1"/>
  <c r="B203" i="1" l="1"/>
  <c r="B202" i="1"/>
  <c r="B201" i="1"/>
  <c r="B199" i="1"/>
  <c r="B198" i="1"/>
  <c r="B197" i="1"/>
  <c r="B195" i="1"/>
  <c r="B194" i="1"/>
  <c r="B192" i="1"/>
  <c r="B191" i="1"/>
  <c r="B190" i="1"/>
  <c r="B187" i="1"/>
  <c r="B186" i="1"/>
  <c r="B184" i="1"/>
  <c r="B182" i="1"/>
  <c r="B180" i="1"/>
  <c r="B179" i="1"/>
  <c r="B178" i="1"/>
  <c r="B175" i="1"/>
  <c r="B174" i="1"/>
  <c r="B173" i="1"/>
  <c r="B170" i="1"/>
  <c r="B169" i="1"/>
  <c r="B167" i="1"/>
  <c r="B166" i="1"/>
  <c r="B165" i="1"/>
  <c r="I200" i="1" l="1"/>
  <c r="H200" i="1"/>
  <c r="G200" i="1"/>
  <c r="F200" i="1"/>
  <c r="E200" i="1"/>
  <c r="D200" i="1"/>
  <c r="C200" i="1"/>
  <c r="B200" i="1"/>
  <c r="I196" i="1"/>
  <c r="H196" i="1"/>
  <c r="G196" i="1"/>
  <c r="F196" i="1"/>
  <c r="E196" i="1"/>
  <c r="D196" i="1"/>
  <c r="C196" i="1"/>
  <c r="B196" i="1"/>
  <c r="I193" i="1"/>
  <c r="H193" i="1"/>
  <c r="G193" i="1"/>
  <c r="F193" i="1"/>
  <c r="E193" i="1"/>
  <c r="D193" i="1"/>
  <c r="C193" i="1"/>
  <c r="B193" i="1"/>
  <c r="I189" i="1"/>
  <c r="H189" i="1"/>
  <c r="G189" i="1"/>
  <c r="F189" i="1"/>
  <c r="E189" i="1"/>
  <c r="D189" i="1"/>
  <c r="C189" i="1"/>
  <c r="B189" i="1"/>
  <c r="I185" i="1"/>
  <c r="H185" i="1"/>
  <c r="G185" i="1"/>
  <c r="F185" i="1"/>
  <c r="E185" i="1"/>
  <c r="D185" i="1"/>
  <c r="C185" i="1"/>
  <c r="B185" i="1"/>
  <c r="I181" i="1"/>
  <c r="H181" i="1"/>
  <c r="G181" i="1"/>
  <c r="F181" i="1"/>
  <c r="E181" i="1"/>
  <c r="D181" i="1"/>
  <c r="C181" i="1"/>
  <c r="B181" i="1"/>
  <c r="I177" i="1"/>
  <c r="H177" i="1"/>
  <c r="G177" i="1"/>
  <c r="F177" i="1"/>
  <c r="E177" i="1"/>
  <c r="D177" i="1"/>
  <c r="C177" i="1"/>
  <c r="B177" i="1"/>
  <c r="I172" i="1"/>
  <c r="H172" i="1"/>
  <c r="G172" i="1"/>
  <c r="F172" i="1"/>
  <c r="E172" i="1"/>
  <c r="D172" i="1"/>
  <c r="C172" i="1"/>
  <c r="B172" i="1"/>
  <c r="I168" i="1"/>
  <c r="H168" i="1"/>
  <c r="G168" i="1"/>
  <c r="F168" i="1"/>
  <c r="E168" i="1"/>
  <c r="D168" i="1"/>
  <c r="C168" i="1"/>
  <c r="B171" i="1"/>
  <c r="B168" i="1" s="1"/>
  <c r="B163" i="1" s="1"/>
  <c r="I164" i="1"/>
  <c r="H164" i="1"/>
  <c r="G164" i="1"/>
  <c r="F164" i="1"/>
  <c r="D164" i="1"/>
  <c r="C164" i="1"/>
  <c r="B164" i="1"/>
  <c r="C163" i="1" l="1"/>
  <c r="G163" i="1"/>
  <c r="F163" i="1"/>
  <c r="E163" i="1"/>
  <c r="I163" i="1"/>
  <c r="D163" i="1"/>
  <c r="H163" i="1"/>
  <c r="I123" i="1"/>
  <c r="H123" i="1"/>
  <c r="G123" i="1"/>
  <c r="E123" i="1"/>
  <c r="D123" i="1"/>
  <c r="C123" i="1"/>
  <c r="D100" i="1"/>
  <c r="H27" i="1"/>
  <c r="I18" i="1"/>
  <c r="H18" i="1"/>
  <c r="G18" i="1"/>
  <c r="E18" i="1"/>
  <c r="D18" i="1"/>
  <c r="I161" i="1" l="1"/>
  <c r="H161" i="1"/>
  <c r="G161" i="1"/>
  <c r="F161" i="1"/>
  <c r="E161" i="1"/>
  <c r="D161" i="1"/>
  <c r="C161" i="1"/>
  <c r="B162" i="1"/>
  <c r="F132" i="1"/>
  <c r="B135" i="1"/>
  <c r="B134" i="1"/>
  <c r="B133" i="1"/>
  <c r="E126" i="1"/>
  <c r="D126" i="1"/>
  <c r="C126" i="1"/>
  <c r="B124" i="1"/>
  <c r="B125" i="1"/>
  <c r="F123" i="1"/>
  <c r="B121" i="1"/>
  <c r="B118" i="1"/>
  <c r="B116" i="1" s="1"/>
  <c r="B132" i="1" l="1"/>
  <c r="E112" i="1"/>
  <c r="F112" i="1"/>
  <c r="B123" i="1" l="1"/>
  <c r="I132" i="1"/>
  <c r="H132" i="1"/>
  <c r="G132" i="1"/>
  <c r="F59" i="1" l="1"/>
  <c r="D67" i="1" l="1"/>
  <c r="E67" i="1"/>
  <c r="C67" i="1"/>
  <c r="D34" i="1" l="1"/>
  <c r="E34" i="1"/>
  <c r="C100" i="1" l="1"/>
  <c r="F126" i="1"/>
  <c r="F151" i="1"/>
  <c r="F155" i="1"/>
  <c r="I151" i="1"/>
  <c r="H151" i="1"/>
  <c r="G151" i="1"/>
  <c r="E151" i="1"/>
  <c r="D151" i="1"/>
  <c r="C151" i="1"/>
  <c r="C55" i="1" l="1"/>
  <c r="D55" i="1"/>
  <c r="I51" i="1" l="1"/>
  <c r="B48" i="1" l="1"/>
  <c r="B47" i="1"/>
  <c r="B46" i="1"/>
  <c r="I45" i="1"/>
  <c r="H45" i="1"/>
  <c r="G45" i="1"/>
  <c r="F45" i="1"/>
  <c r="E45" i="1"/>
  <c r="D45" i="1"/>
  <c r="C45" i="1"/>
  <c r="B40" i="1"/>
  <c r="B45" i="1" l="1"/>
  <c r="B37" i="1"/>
  <c r="B36" i="1"/>
  <c r="B35" i="1"/>
  <c r="I34" i="1"/>
  <c r="H34" i="1"/>
  <c r="G34" i="1"/>
  <c r="F34" i="1"/>
  <c r="C34" i="1"/>
  <c r="B34" i="1" l="1"/>
  <c r="B29" i="1"/>
  <c r="F67" i="1" l="1"/>
  <c r="G67" i="1"/>
  <c r="H67" i="1"/>
  <c r="D138" i="1" l="1"/>
  <c r="E138" i="1"/>
  <c r="F138" i="1"/>
  <c r="G138" i="1"/>
  <c r="H138" i="1"/>
  <c r="I138" i="1"/>
  <c r="C138" i="1"/>
  <c r="B129" i="1" l="1"/>
  <c r="H126" i="1" l="1"/>
  <c r="G112" i="1"/>
  <c r="H112" i="1"/>
  <c r="I112" i="1"/>
  <c r="C108" i="1"/>
  <c r="D108" i="1"/>
  <c r="D99" i="1" s="1"/>
  <c r="E108" i="1"/>
  <c r="F108" i="1"/>
  <c r="F99" i="1" s="1"/>
  <c r="G108" i="1"/>
  <c r="H108" i="1"/>
  <c r="I108" i="1"/>
  <c r="C104" i="1"/>
  <c r="G104" i="1"/>
  <c r="H104" i="1"/>
  <c r="I104" i="1"/>
  <c r="E100" i="1"/>
  <c r="G100" i="1"/>
  <c r="H100" i="1"/>
  <c r="I100" i="1"/>
  <c r="C95" i="1"/>
  <c r="D95" i="1"/>
  <c r="E95" i="1"/>
  <c r="F95" i="1"/>
  <c r="G95" i="1"/>
  <c r="H95" i="1"/>
  <c r="I95" i="1"/>
  <c r="C90" i="1"/>
  <c r="D90" i="1"/>
  <c r="E90" i="1"/>
  <c r="F90" i="1"/>
  <c r="G90" i="1"/>
  <c r="H90" i="1"/>
  <c r="I90" i="1"/>
  <c r="C86" i="1"/>
  <c r="D86" i="1"/>
  <c r="E86" i="1"/>
  <c r="F86" i="1"/>
  <c r="G86" i="1"/>
  <c r="H86" i="1"/>
  <c r="I86" i="1"/>
  <c r="C82" i="1"/>
  <c r="D82" i="1"/>
  <c r="E82" i="1"/>
  <c r="F82" i="1"/>
  <c r="G82" i="1"/>
  <c r="H82" i="1"/>
  <c r="I82" i="1"/>
  <c r="C79" i="1"/>
  <c r="D79" i="1"/>
  <c r="E79" i="1"/>
  <c r="F79" i="1"/>
  <c r="G79" i="1"/>
  <c r="H79" i="1"/>
  <c r="I79" i="1"/>
  <c r="C75" i="1"/>
  <c r="D75" i="1"/>
  <c r="E75" i="1"/>
  <c r="F75" i="1"/>
  <c r="G75" i="1"/>
  <c r="H75" i="1"/>
  <c r="I75" i="1"/>
  <c r="C71" i="1"/>
  <c r="D71" i="1"/>
  <c r="E71" i="1"/>
  <c r="F71" i="1"/>
  <c r="G71" i="1"/>
  <c r="H71" i="1"/>
  <c r="I71" i="1"/>
  <c r="I67" i="1"/>
  <c r="C63" i="1"/>
  <c r="D63" i="1"/>
  <c r="E63" i="1"/>
  <c r="F63" i="1"/>
  <c r="G63" i="1"/>
  <c r="H63" i="1"/>
  <c r="I63" i="1"/>
  <c r="C59" i="1"/>
  <c r="D59" i="1"/>
  <c r="E59" i="1"/>
  <c r="G59" i="1"/>
  <c r="H59" i="1"/>
  <c r="E55" i="1"/>
  <c r="F55" i="1"/>
  <c r="G55" i="1"/>
  <c r="H55" i="1"/>
  <c r="I55" i="1"/>
  <c r="C51" i="1"/>
  <c r="D51" i="1"/>
  <c r="E51" i="1"/>
  <c r="F51" i="1"/>
  <c r="G51" i="1"/>
  <c r="H51" i="1"/>
  <c r="C42" i="1"/>
  <c r="D42" i="1"/>
  <c r="E42" i="1"/>
  <c r="F42" i="1"/>
  <c r="G42" i="1"/>
  <c r="H42" i="1"/>
  <c r="I42" i="1"/>
  <c r="C23" i="1"/>
  <c r="D23" i="1"/>
  <c r="E23" i="1"/>
  <c r="F23" i="1"/>
  <c r="G23" i="1"/>
  <c r="H23" i="1"/>
  <c r="I23" i="1"/>
  <c r="D20" i="1"/>
  <c r="E20" i="1"/>
  <c r="F20" i="1"/>
  <c r="G20" i="1"/>
  <c r="H20" i="1"/>
  <c r="I20" i="1"/>
  <c r="C14" i="1"/>
  <c r="D14" i="1"/>
  <c r="E14" i="1"/>
  <c r="F14" i="1"/>
  <c r="G14" i="1"/>
  <c r="H14" i="1"/>
  <c r="I14" i="1"/>
  <c r="C142" i="1"/>
  <c r="D142" i="1"/>
  <c r="E142" i="1"/>
  <c r="F142" i="1"/>
  <c r="G142" i="1"/>
  <c r="H142" i="1"/>
  <c r="I142" i="1"/>
  <c r="C146" i="1"/>
  <c r="D146" i="1"/>
  <c r="E146" i="1"/>
  <c r="F146" i="1"/>
  <c r="G146" i="1"/>
  <c r="H146" i="1"/>
  <c r="I146" i="1"/>
  <c r="C155" i="1"/>
  <c r="D155" i="1"/>
  <c r="E155" i="1"/>
  <c r="G155" i="1"/>
  <c r="H155" i="1"/>
  <c r="I155" i="1"/>
  <c r="F159" i="1"/>
  <c r="G159" i="1"/>
  <c r="H159" i="1"/>
  <c r="I159" i="1"/>
  <c r="C137" i="1" l="1"/>
  <c r="E99" i="1"/>
  <c r="H137" i="1"/>
  <c r="G50" i="1"/>
  <c r="E137" i="1"/>
  <c r="E136" i="1" s="1"/>
  <c r="F50" i="1"/>
  <c r="H99" i="1"/>
  <c r="G137" i="1"/>
  <c r="C99" i="1"/>
  <c r="D137" i="1"/>
  <c r="E50" i="1"/>
  <c r="G99" i="1"/>
  <c r="F137" i="1"/>
  <c r="D50" i="1"/>
  <c r="H50" i="1"/>
  <c r="C50" i="1"/>
  <c r="I137" i="1"/>
  <c r="I50" i="1"/>
  <c r="H13" i="1"/>
  <c r="I126" i="1"/>
  <c r="I99" i="1" s="1"/>
  <c r="I136" i="1" l="1"/>
  <c r="H136" i="1"/>
  <c r="G136" i="1"/>
  <c r="F136" i="1"/>
  <c r="C136" i="1"/>
  <c r="D136" i="1"/>
  <c r="B161" i="1" l="1"/>
  <c r="B17" i="1" l="1"/>
  <c r="B98" i="1" l="1"/>
  <c r="C49" i="1"/>
  <c r="I27" i="1"/>
  <c r="I13" i="1" s="1"/>
  <c r="G27" i="1"/>
  <c r="G13" i="1" s="1"/>
  <c r="F27" i="1"/>
  <c r="F13" i="1" s="1"/>
  <c r="E27" i="1"/>
  <c r="E13" i="1" s="1"/>
  <c r="D27" i="1"/>
  <c r="D13" i="1" s="1"/>
  <c r="C27" i="1"/>
  <c r="B158" i="1"/>
  <c r="B154" i="1"/>
  <c r="B149" i="1"/>
  <c r="B145" i="1"/>
  <c r="B141" i="1"/>
  <c r="B122" i="1"/>
  <c r="B115" i="1"/>
  <c r="B111" i="1"/>
  <c r="B107" i="1"/>
  <c r="B103" i="1"/>
  <c r="B93" i="1"/>
  <c r="B89" i="1"/>
  <c r="B85" i="1"/>
  <c r="B81" i="1"/>
  <c r="B78" i="1"/>
  <c r="B74" i="1"/>
  <c r="B70" i="1"/>
  <c r="B66" i="1"/>
  <c r="B62" i="1"/>
  <c r="B58" i="1"/>
  <c r="B44" i="1"/>
  <c r="B41" i="1"/>
  <c r="B38" i="1" s="1"/>
  <c r="B33" i="1"/>
  <c r="B30" i="1" s="1"/>
  <c r="B26" i="1"/>
  <c r="B22" i="1"/>
  <c r="B19" i="1"/>
  <c r="B18" i="1" s="1"/>
  <c r="B156" i="1"/>
  <c r="B153" i="1"/>
  <c r="B148" i="1"/>
  <c r="B144" i="1"/>
  <c r="B140" i="1"/>
  <c r="B102" i="1"/>
  <c r="B127" i="1"/>
  <c r="B128" i="1"/>
  <c r="B114" i="1"/>
  <c r="B110" i="1"/>
  <c r="B106" i="1"/>
  <c r="B97" i="1"/>
  <c r="B92" i="1"/>
  <c r="B88" i="1"/>
  <c r="B84" i="1"/>
  <c r="B77" i="1"/>
  <c r="B73" i="1"/>
  <c r="B69" i="1"/>
  <c r="B65" i="1"/>
  <c r="B61" i="1"/>
  <c r="B57" i="1"/>
  <c r="B53" i="1"/>
  <c r="B21" i="1"/>
  <c r="B28" i="1"/>
  <c r="B25" i="1"/>
  <c r="D12" i="1" l="1"/>
  <c r="E12" i="1"/>
  <c r="B126" i="1"/>
  <c r="B155" i="1"/>
  <c r="B20" i="1"/>
  <c r="B76" i="1"/>
  <c r="B75" i="1" s="1"/>
  <c r="B27" i="1" l="1"/>
  <c r="B24" i="1"/>
  <c r="B23" i="1" s="1"/>
  <c r="B14" i="1"/>
  <c r="B152" i="1" l="1"/>
  <c r="B151" i="1" s="1"/>
  <c r="B147" i="1"/>
  <c r="B146" i="1" s="1"/>
  <c r="B143" i="1" l="1"/>
  <c r="B142" i="1" s="1"/>
  <c r="B56" i="1"/>
  <c r="B55" i="1" s="1"/>
  <c r="B52" i="1"/>
  <c r="B51" i="1" s="1"/>
  <c r="B160" i="1"/>
  <c r="B159" i="1" s="1"/>
  <c r="B139" i="1"/>
  <c r="B138" i="1" s="1"/>
  <c r="B120" i="1"/>
  <c r="B119" i="1" s="1"/>
  <c r="B113" i="1"/>
  <c r="B112" i="1" s="1"/>
  <c r="B109" i="1"/>
  <c r="B108" i="1" s="1"/>
  <c r="B105" i="1"/>
  <c r="B104" i="1" s="1"/>
  <c r="B101" i="1"/>
  <c r="B100" i="1" s="1"/>
  <c r="B96" i="1"/>
  <c r="B95" i="1" s="1"/>
  <c r="B91" i="1"/>
  <c r="B90" i="1" s="1"/>
  <c r="B87" i="1"/>
  <c r="B86" i="1" s="1"/>
  <c r="B83" i="1"/>
  <c r="B82" i="1" s="1"/>
  <c r="B80" i="1"/>
  <c r="B79" i="1" s="1"/>
  <c r="B72" i="1"/>
  <c r="B71" i="1" s="1"/>
  <c r="B68" i="1"/>
  <c r="B67" i="1" s="1"/>
  <c r="B64" i="1"/>
  <c r="B63" i="1" s="1"/>
  <c r="B60" i="1"/>
  <c r="B59" i="1" s="1"/>
  <c r="B43" i="1"/>
  <c r="B42" i="1" s="1"/>
  <c r="B13" i="1" s="1"/>
  <c r="B99" i="1" l="1"/>
  <c r="B137" i="1"/>
  <c r="B136" i="1" s="1"/>
  <c r="B50" i="1"/>
  <c r="B49" i="1" s="1"/>
  <c r="F12" i="1"/>
  <c r="B12" i="1" l="1"/>
  <c r="B11" i="1" s="1"/>
  <c r="G49" i="1"/>
  <c r="I12" i="1"/>
  <c r="H12" i="1"/>
  <c r="G12" i="1"/>
  <c r="G11" i="1" l="1"/>
  <c r="H49" i="1"/>
  <c r="H11" i="1" s="1"/>
  <c r="E49" i="1"/>
  <c r="E11" i="1" s="1"/>
  <c r="I49" i="1"/>
  <c r="I11" i="1" s="1"/>
  <c r="D49" i="1"/>
  <c r="D11" i="1" s="1"/>
  <c r="F49" i="1" l="1"/>
  <c r="F11" i="1" s="1"/>
</calcChain>
</file>

<file path=xl/sharedStrings.xml><?xml version="1.0" encoding="utf-8"?>
<sst xmlns="http://schemas.openxmlformats.org/spreadsheetml/2006/main" count="221" uniqueCount="58">
  <si>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</si>
  <si>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</si>
  <si>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</si>
  <si>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</si>
  <si>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</si>
  <si>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</si>
  <si>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</si>
  <si>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</si>
  <si>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</si>
  <si>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</si>
  <si>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</si>
  <si>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</si>
  <si>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</si>
  <si>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</si>
  <si>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</si>
  <si>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</si>
  <si>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</si>
  <si>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</si>
  <si>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</si>
  <si>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</si>
  <si>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</si>
  <si>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</si>
  <si>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</si>
  <si>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</si>
  <si>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</si>
  <si>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</si>
  <si>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</si>
  <si>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</si>
  <si>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</si>
  <si>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 xml:space="preserve"> -  Cantidad nula o cero.</t>
  </si>
  <si>
    <t>(P) Cifras preliminares.</t>
  </si>
  <si>
    <t>Tercer trimestre</t>
  </si>
  <si>
    <t>Segundo trimestre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</si>
  <si>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</si>
  <si>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</si>
  <si>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</si>
  <si>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</si>
  <si>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</si>
  <si>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San Miguelito</t>
  </si>
  <si>
    <t>Industrias</t>
  </si>
  <si>
    <t>Cuadro 3.  METROS CUADRADOS CONSTRUIDOS EN LAS PROVINCIAS DE COLÓN, PANAMÁ Y PANAMÁ OESTE, POR NÚMERO</t>
  </si>
  <si>
    <t>(1) Son obras que continúan el proceso constructivo.</t>
  </si>
  <si>
    <t xml:space="preserve">  Otros</t>
  </si>
  <si>
    <t>(3) Incluye cuartos de alquiler y adosadas.</t>
  </si>
  <si>
    <t xml:space="preserve"> Hospitales y clínicas</t>
  </si>
  <si>
    <t xml:space="preserve"> Administración pública</t>
  </si>
  <si>
    <t>Panamá: (Continuación)</t>
  </si>
  <si>
    <t>Arraiján: (Continuación)</t>
  </si>
  <si>
    <t>La Chorrera: (Continuación)</t>
  </si>
  <si>
    <t>NOTA: Obras que iniciaron, continuaron y culminaron el proceso de construcción en el período de referencia. La diferencia en algunos datos publicados, anteriormente, se debe a cambios de</t>
  </si>
  <si>
    <t xml:space="preserve">           diseño efectuados por los informantes.</t>
  </si>
  <si>
    <t>(4) Son edificios y estructuras destinadas a albergues, estacionamientos, galeras para criaderos y ceba de animales, clubes, salas de reuniones, cines, teatros, estadios, deportivos y otros</t>
  </si>
  <si>
    <t xml:space="preserve">     para el esparcimiento. </t>
  </si>
  <si>
    <t>Fuente: Constructoras, inmobiliarias y personas particulares.</t>
  </si>
  <si>
    <t>2023 (P)</t>
  </si>
  <si>
    <t xml:space="preserve">  DE EDIFICACIONES, UNIDADES Y ÁREA, SEGÚN TIPO DE EDIFICACIÓN: TERCER TRIMESTRE 2023 (P)</t>
  </si>
  <si>
    <t xml:space="preserve">  Administración Pública</t>
  </si>
  <si>
    <t>(2) Se refiere a las unidades de vivienda, locales comerciales y oficinas que contiene un  centro comercial, salones en un centro educativo, habitaciones en un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</si>
</sst>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41" fontId="4" fillId="2" borderId="6" xfId="1" applyNumberFormat="1" applyFont="1" applyFill="1" applyBorder="1"/>
    <xf numFmtId="0" fontId="0" fillId="0" borderId="0" xfId="0" applyBorder="1"/>
    <xf numFmtId="49" fontId="4" fillId="2" borderId="0" xfId="1" applyNumberFormat="1" applyFill="1"/>
    <xf numFmtId="0" fontId="4" fillId="2" borderId="0" xfId="1" applyFill="1"/>
    <xf numFmtId="49" fontId="4" fillId="2" borderId="0" xfId="1" applyNumberFormat="1" applyFill="1" applyAlignment="1">
      <alignment vertical="center"/>
    </xf>
    <xf numFmtId="164" fontId="4" fillId="2" borderId="0" xfId="3" applyNumberFormat="1" applyFont="1" applyFill="1" applyBorder="1" applyAlignment="1">
      <alignment horizontal="left"/>
    </xf>
    <xf numFmtId="0" fontId="7" fillId="2" borderId="0" xfId="0" applyFont="1" applyFill="1"/>
    <xf numFmtId="0" fontId="3" fillId="0" borderId="0" xfId="0" applyFont="1"/>
    <xf numFmtId="0" fontId="0" fillId="2" borderId="0" xfId="0" applyFill="1" applyBorder="1"/>
    <xf numFmtId="0" fontId="3" fillId="2" borderId="0" xfId="0" applyFont="1" applyFill="1" applyAlignment="1">
      <alignment horizontal="center"/>
    </xf>
    <xf numFmtId="41" fontId="2" fillId="2" borderId="6" xfId="2" applyNumberFormat="1" applyFont="1" applyFill="1" applyBorder="1" applyAlignment="1">
      <alignment horizontal="right"/>
    </xf>
    <xf numFmtId="41" fontId="2" fillId="2" borderId="0" xfId="2" applyNumberFormat="1" applyFont="1" applyFill="1" applyBorder="1" applyAlignment="1">
      <alignment horizontal="right"/>
    </xf>
    <xf numFmtId="41" fontId="5" fillId="2" borderId="6" xfId="2" applyNumberFormat="1" applyFont="1" applyFill="1" applyBorder="1" applyAlignment="1">
      <alignment horizontal="right"/>
    </xf>
    <xf numFmtId="0" fontId="0" fillId="2" borderId="0" xfId="0" applyFill="1"/>
    <xf numFmtId="0" fontId="4" fillId="2" borderId="8" xfId="1" applyFont="1" applyFill="1" applyBorder="1" applyAlignment="1">
      <alignment horizontal="right"/>
    </xf>
    <xf numFmtId="0" fontId="4" fillId="2" borderId="10" xfId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1" fontId="2" fillId="2" borderId="9" xfId="2" applyNumberFormat="1" applyFont="1" applyFill="1" applyBorder="1" applyAlignment="1">
      <alignment horizontal="right"/>
    </xf>
    <xf numFmtId="41" fontId="2" fillId="2" borderId="2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1" fontId="4" fillId="2" borderId="0" xfId="1" applyNumberFormat="1" applyFont="1" applyFill="1" applyBorder="1"/>
    <xf numFmtId="41" fontId="5" fillId="2" borderId="0" xfId="2" applyNumberFormat="1" applyFont="1" applyFill="1" applyBorder="1" applyAlignment="1">
      <alignment horizontal="right"/>
    </xf>
    <xf numFmtId="41" fontId="5" fillId="2" borderId="2" xfId="2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left" indent="2"/>
    </xf>
    <xf numFmtId="165" fontId="4" fillId="2" borderId="0" xfId="0" applyNumberFormat="1" applyFont="1" applyFill="1" applyAlignment="1">
      <alignment horizontal="left" indent="4"/>
    </xf>
    <xf numFmtId="165" fontId="4" fillId="2" borderId="0" xfId="0" applyNumberFormat="1" applyFont="1" applyFill="1" applyAlignment="1">
      <alignment horizontal="left" indent="7"/>
    </xf>
    <xf numFmtId="0" fontId="4" fillId="2" borderId="7" xfId="0" applyFont="1" applyFill="1" applyBorder="1" applyAlignment="1">
      <alignment horizontal="left" indent="7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3" fillId="2" borderId="0" xfId="0" applyFont="1" applyFill="1" applyBorder="1"/>
    <xf numFmtId="41" fontId="0" fillId="2" borderId="0" xfId="0" applyNumberFormat="1" applyFill="1" applyBorder="1"/>
    <xf numFmtId="0" fontId="0" fillId="0" borderId="0" xfId="0" applyFill="1" applyBorder="1"/>
    <xf numFmtId="41" fontId="4" fillId="2" borderId="6" xfId="1" applyNumberFormat="1" applyFill="1" applyBorder="1"/>
    <xf numFmtId="41" fontId="4" fillId="2" borderId="5" xfId="1" applyNumberFormat="1" applyFill="1" applyBorder="1"/>
    <xf numFmtId="41" fontId="4" fillId="2" borderId="9" xfId="1" applyNumberFormat="1" applyFill="1" applyBorder="1"/>
    <xf numFmtId="0" fontId="0" fillId="0" borderId="0" xfId="0" applyFill="1"/>
    <xf numFmtId="165" fontId="4" fillId="2" borderId="0" xfId="0" applyNumberFormat="1" applyFont="1" applyFill="1" applyBorder="1" applyAlignment="1">
      <alignment horizontal="left" indent="7"/>
    </xf>
    <xf numFmtId="41" fontId="4" fillId="2" borderId="0" xfId="1" applyNumberFormat="1" applyFill="1" applyBorder="1"/>
    <xf numFmtId="41" fontId="4" fillId="2" borderId="6" xfId="1" applyNumberFormat="1" applyFont="1" applyFill="1" applyBorder="1" applyAlignment="1">
      <alignment horizontal="right"/>
    </xf>
    <xf numFmtId="41" fontId="4" fillId="2" borderId="0" xfId="1" applyNumberFormat="1" applyFont="1" applyFill="1" applyBorder="1" applyAlignment="1">
      <alignment horizontal="right"/>
    </xf>
    <xf numFmtId="41" fontId="5" fillId="2" borderId="6" xfId="2" applyNumberFormat="1" applyFont="1" applyFill="1" applyBorder="1" applyAlignment="1"/>
    <xf numFmtId="41" fontId="4" fillId="2" borderId="6" xfId="2" applyNumberFormat="1" applyFont="1" applyFill="1" applyBorder="1" applyAlignment="1">
      <alignment horizontal="right"/>
    </xf>
    <xf numFmtId="41" fontId="4" fillId="2" borderId="0" xfId="2" applyNumberFormat="1" applyFont="1" applyFill="1" applyBorder="1" applyAlignment="1">
      <alignment horizontal="right"/>
    </xf>
    <xf numFmtId="41" fontId="5" fillId="2" borderId="6" xfId="1" applyNumberFormat="1" applyFont="1" applyFill="1" applyBorder="1" applyAlignment="1">
      <alignment horizontal="right"/>
    </xf>
    <xf numFmtId="41" fontId="5" fillId="2" borderId="0" xfId="1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left" indent="4"/>
    </xf>
    <xf numFmtId="41" fontId="5" fillId="2" borderId="9" xfId="2" applyNumberFormat="1" applyFont="1" applyFill="1" applyBorder="1" applyAlignment="1">
      <alignment horizontal="right"/>
    </xf>
    <xf numFmtId="41" fontId="4" fillId="2" borderId="6" xfId="0" applyNumberFormat="1" applyFont="1" applyFill="1" applyBorder="1" applyAlignment="1">
      <alignment horizontal="right"/>
    </xf>
    <xf numFmtId="41" fontId="4" fillId="2" borderId="0" xfId="0" applyNumberFormat="1" applyFont="1" applyFill="1" applyBorder="1" applyAlignment="1">
      <alignment horizontal="right"/>
    </xf>
    <xf numFmtId="41" fontId="4" fillId="2" borderId="9" xfId="1" applyNumberFormat="1" applyFont="1" applyFill="1" applyBorder="1"/>
    <xf numFmtId="41" fontId="5" fillId="2" borderId="6" xfId="0" applyNumberFormat="1" applyFont="1" applyFill="1" applyBorder="1" applyAlignment="1">
      <alignment horizontal="right"/>
    </xf>
    <xf numFmtId="41" fontId="5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41" fontId="3" fillId="2" borderId="6" xfId="2" applyNumberFormat="1" applyFont="1" applyFill="1" applyBorder="1" applyAlignment="1"/>
    <xf numFmtId="41" fontId="5" fillId="2" borderId="0" xfId="0" applyNumberFormat="1" applyFont="1" applyFill="1" applyBorder="1" applyAlignment="1">
      <alignment horizontal="right"/>
    </xf>
    <xf numFmtId="41" fontId="4" fillId="2" borderId="6" xfId="0" applyNumberFormat="1" applyFont="1" applyFill="1" applyBorder="1"/>
    <xf numFmtId="41" fontId="4" fillId="2" borderId="0" xfId="0" applyNumberFormat="1" applyFont="1" applyFill="1" applyBorder="1"/>
    <xf numFmtId="165" fontId="4" fillId="2" borderId="5" xfId="0" applyNumberFormat="1" applyFont="1" applyFill="1" applyBorder="1" applyAlignment="1">
      <alignment horizontal="left" indent="4"/>
    </xf>
    <xf numFmtId="165" fontId="4" fillId="2" borderId="5" xfId="0" applyNumberFormat="1" applyFont="1" applyFill="1" applyBorder="1" applyAlignment="1">
      <alignment horizontal="left" indent="7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1" fontId="4" fillId="2" borderId="0" xfId="1" applyNumberFormat="1" applyFont="1" applyFill="1" applyBorder="1" applyAlignment="1">
      <alignment horizontal="right" indent="2"/>
    </xf>
    <xf numFmtId="41" fontId="4" fillId="2" borderId="9" xfId="1" applyNumberFormat="1" applyFont="1" applyFill="1" applyBorder="1" applyAlignment="1">
      <alignment horizontal="right"/>
    </xf>
    <xf numFmtId="41" fontId="4" fillId="2" borderId="5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6"/>
  <sheetViews>
    <sheetView tabSelected="1" zoomScale="80" zoomScaleNormal="80" zoomScaleSheetLayoutView="70" workbookViewId="0">
      <selection activeCell="K11" sqref="K11"/>
    </sheetView>
  </sheetViews>
  <sheetFormatPr baseColWidth="10" defaultRowHeight="15" x14ac:dyDescent="0.25"/>
  <cols>
    <col min="1" max="1" width="30.7109375" style="15" customWidth="1"/>
    <col min="2" max="5" width="15.28515625" style="15" customWidth="1"/>
    <col min="6" max="9" width="15.7109375" style="15" customWidth="1"/>
    <col min="10" max="10" width="11.42578125" style="10"/>
    <col min="11" max="11" width="17.7109375" style="15" customWidth="1"/>
    <col min="12" max="12" width="12.28515625" style="15" customWidth="1"/>
    <col min="13" max="13" width="11.42578125" style="15"/>
    <col min="14" max="14" width="13.5703125" style="15" bestFit="1" customWidth="1"/>
    <col min="15" max="15" width="11.42578125" style="15"/>
    <col min="16" max="16" width="51.85546875" style="15" customWidth="1"/>
    <col min="17" max="21" width="11.42578125" style="15"/>
  </cols>
  <sheetData>
    <row r="1" spans="1:31" s="9" customFormat="1" ht="12.75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36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1" s="9" customFormat="1" ht="12.75" x14ac:dyDescent="0.2">
      <c r="A2" s="73" t="s">
        <v>36</v>
      </c>
      <c r="B2" s="73"/>
      <c r="C2" s="73"/>
      <c r="D2" s="73"/>
      <c r="E2" s="73"/>
      <c r="F2" s="73"/>
      <c r="G2" s="73"/>
      <c r="H2" s="73"/>
      <c r="I2" s="73"/>
      <c r="J2" s="36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1" s="9" customFormat="1" ht="12.75" x14ac:dyDescent="0.2">
      <c r="A3" s="72" t="s">
        <v>37</v>
      </c>
      <c r="B3" s="72"/>
      <c r="C3" s="72"/>
      <c r="D3" s="72"/>
      <c r="E3" s="72"/>
      <c r="F3" s="72"/>
      <c r="G3" s="72"/>
      <c r="H3" s="72"/>
      <c r="I3" s="72"/>
      <c r="J3" s="36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31" s="9" customFormat="1" ht="12.75" x14ac:dyDescent="0.2">
      <c r="A4" s="18"/>
      <c r="B4" s="11"/>
      <c r="C4" s="11"/>
      <c r="D4" s="11"/>
      <c r="E4" s="21"/>
      <c r="F4" s="21"/>
      <c r="G4" s="11"/>
      <c r="H4" s="11"/>
      <c r="I4" s="21"/>
      <c r="J4" s="36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31" x14ac:dyDescent="0.25">
      <c r="A5" s="73" t="s">
        <v>40</v>
      </c>
      <c r="B5" s="73"/>
      <c r="C5" s="73"/>
      <c r="D5" s="73"/>
      <c r="E5" s="73"/>
      <c r="F5" s="73"/>
      <c r="G5" s="73"/>
      <c r="H5" s="73"/>
      <c r="I5" s="7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73" t="s">
        <v>55</v>
      </c>
      <c r="B6" s="73"/>
      <c r="C6" s="73"/>
      <c r="D6" s="73"/>
      <c r="E6" s="73"/>
      <c r="F6" s="73"/>
      <c r="G6" s="73"/>
      <c r="H6" s="73"/>
      <c r="I6" s="7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1"/>
      <c r="B7" s="1"/>
      <c r="C7" s="1"/>
      <c r="D7" s="1"/>
      <c r="E7" s="1"/>
      <c r="F7" s="1"/>
      <c r="G7" s="1"/>
      <c r="H7" s="1"/>
      <c r="I7" s="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5">
      <c r="A8" s="75" t="s">
        <v>0</v>
      </c>
      <c r="B8" s="78" t="s">
        <v>1</v>
      </c>
      <c r="C8" s="81" t="s">
        <v>2</v>
      </c>
      <c r="D8" s="82"/>
      <c r="E8" s="82"/>
      <c r="F8" s="82"/>
      <c r="G8" s="83" t="s">
        <v>3</v>
      </c>
      <c r="H8" s="83"/>
      <c r="I8" s="84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40.700000000000003" customHeight="1" x14ac:dyDescent="0.25">
      <c r="A9" s="76"/>
      <c r="B9" s="79"/>
      <c r="C9" s="81" t="s">
        <v>4</v>
      </c>
      <c r="D9" s="81"/>
      <c r="E9" s="81"/>
      <c r="F9" s="32" t="s">
        <v>5</v>
      </c>
      <c r="G9" s="85"/>
      <c r="H9" s="85"/>
      <c r="I9" s="86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45" customHeight="1" x14ac:dyDescent="0.25">
      <c r="A10" s="77"/>
      <c r="B10" s="80"/>
      <c r="C10" s="33" t="s">
        <v>6</v>
      </c>
      <c r="D10" s="33" t="s">
        <v>7</v>
      </c>
      <c r="E10" s="34" t="s">
        <v>8</v>
      </c>
      <c r="F10" s="34" t="s">
        <v>9</v>
      </c>
      <c r="G10" s="33" t="s">
        <v>6</v>
      </c>
      <c r="H10" s="33" t="s">
        <v>7</v>
      </c>
      <c r="I10" s="35" t="s">
        <v>10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30.75" customHeight="1" x14ac:dyDescent="0.25">
      <c r="A11" s="26" t="s">
        <v>54</v>
      </c>
      <c r="B11" s="24">
        <f>B12+B49+B136</f>
        <v>1387676</v>
      </c>
      <c r="C11" s="20">
        <f>C12+C136+C49</f>
        <v>5289</v>
      </c>
      <c r="D11" s="20">
        <f t="shared" ref="D11:I11" si="0">D12+D136+D49</f>
        <v>10487</v>
      </c>
      <c r="E11" s="20">
        <f t="shared" si="0"/>
        <v>433470</v>
      </c>
      <c r="F11" s="20">
        <f t="shared" si="0"/>
        <v>896743</v>
      </c>
      <c r="G11" s="20">
        <f t="shared" si="0"/>
        <v>3002</v>
      </c>
      <c r="H11" s="20">
        <f t="shared" si="0"/>
        <v>5713</v>
      </c>
      <c r="I11" s="13">
        <f t="shared" si="0"/>
        <v>57463</v>
      </c>
      <c r="K11" s="10"/>
      <c r="L11" s="37"/>
      <c r="M11" s="10"/>
      <c r="N11" s="10"/>
      <c r="O11" s="10"/>
      <c r="P11" s="10"/>
      <c r="Q11" s="10"/>
      <c r="R11" s="10"/>
      <c r="S11" s="10"/>
      <c r="T11" s="10"/>
      <c r="U11" s="10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8.5" customHeight="1" x14ac:dyDescent="0.25">
      <c r="A12" s="27" t="s">
        <v>11</v>
      </c>
      <c r="B12" s="14">
        <f>B13</f>
        <v>129755</v>
      </c>
      <c r="C12" s="12">
        <f>C13</f>
        <v>15</v>
      </c>
      <c r="D12" s="19">
        <f t="shared" ref="D12:I12" si="1">D13</f>
        <v>49</v>
      </c>
      <c r="E12" s="19">
        <f>E13</f>
        <v>3258</v>
      </c>
      <c r="F12" s="19">
        <f>F13</f>
        <v>125707</v>
      </c>
      <c r="G12" s="19">
        <f t="shared" si="1"/>
        <v>11</v>
      </c>
      <c r="H12" s="12">
        <f>H13</f>
        <v>77</v>
      </c>
      <c r="I12" s="13">
        <f t="shared" si="1"/>
        <v>790</v>
      </c>
      <c r="K12" s="37"/>
      <c r="L12" s="10"/>
      <c r="M12" s="37"/>
      <c r="N12" s="10"/>
      <c r="O12" s="10"/>
      <c r="P12" s="10"/>
      <c r="Q12" s="10"/>
      <c r="R12" s="10"/>
      <c r="S12" s="10"/>
      <c r="T12" s="10"/>
      <c r="U12" s="10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8.5" customHeight="1" x14ac:dyDescent="0.25">
      <c r="A13" s="28" t="s">
        <v>11</v>
      </c>
      <c r="B13" s="14">
        <f t="shared" ref="B13:I13" si="2">B14+B20+B23+B30+B38+B42+B27+B18+B34+B45</f>
        <v>129755</v>
      </c>
      <c r="C13" s="12">
        <f>C14+C20+C23+C30+C38+C42+C27+C18+C34+C45</f>
        <v>15</v>
      </c>
      <c r="D13" s="19">
        <f t="shared" si="2"/>
        <v>49</v>
      </c>
      <c r="E13" s="19">
        <f t="shared" si="2"/>
        <v>3258</v>
      </c>
      <c r="F13" s="19">
        <f t="shared" si="2"/>
        <v>125707</v>
      </c>
      <c r="G13" s="19">
        <f t="shared" si="2"/>
        <v>11</v>
      </c>
      <c r="H13" s="12">
        <f t="shared" si="2"/>
        <v>77</v>
      </c>
      <c r="I13" s="13">
        <f t="shared" si="2"/>
        <v>790</v>
      </c>
      <c r="K13" s="10"/>
      <c r="L13" s="37"/>
      <c r="M13" s="10"/>
      <c r="N13" s="37"/>
      <c r="O13" s="10"/>
      <c r="P13" s="10"/>
      <c r="Q13" s="10"/>
      <c r="R13" s="10"/>
      <c r="S13" s="10"/>
      <c r="T13" s="10"/>
      <c r="U13" s="10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7.75" customHeight="1" x14ac:dyDescent="0.25">
      <c r="A14" s="29" t="s">
        <v>12</v>
      </c>
      <c r="B14" s="14">
        <f t="shared" ref="B14:I14" si="3">SUM(B15:B17)</f>
        <v>1339</v>
      </c>
      <c r="C14" s="12">
        <f t="shared" si="3"/>
        <v>11</v>
      </c>
      <c r="D14" s="12">
        <f t="shared" si="3"/>
        <v>11</v>
      </c>
      <c r="E14" s="12">
        <f t="shared" si="3"/>
        <v>1086</v>
      </c>
      <c r="F14" s="12">
        <f t="shared" si="3"/>
        <v>202</v>
      </c>
      <c r="G14" s="12">
        <f t="shared" si="3"/>
        <v>7</v>
      </c>
      <c r="H14" s="12">
        <f t="shared" si="3"/>
        <v>7</v>
      </c>
      <c r="I14" s="13">
        <f t="shared" si="3"/>
        <v>51</v>
      </c>
      <c r="K14" s="10"/>
      <c r="L14" s="10"/>
      <c r="M14" s="37"/>
      <c r="N14" s="37"/>
      <c r="O14" s="37"/>
      <c r="P14" s="37"/>
      <c r="Q14" s="37"/>
      <c r="R14" s="37"/>
      <c r="S14" s="37"/>
      <c r="T14" s="37"/>
      <c r="U14" s="37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21.2" customHeight="1" x14ac:dyDescent="0.25">
      <c r="A15" s="30" t="s">
        <v>13</v>
      </c>
      <c r="B15" s="14">
        <f>+E15+F15+I15</f>
        <v>30</v>
      </c>
      <c r="C15" s="39">
        <v>0</v>
      </c>
      <c r="D15" s="39">
        <v>0</v>
      </c>
      <c r="E15" s="39">
        <v>0</v>
      </c>
      <c r="F15" s="2">
        <v>16</v>
      </c>
      <c r="G15" s="2">
        <v>6</v>
      </c>
      <c r="H15" s="2">
        <v>6</v>
      </c>
      <c r="I15" s="22">
        <v>14</v>
      </c>
      <c r="K15" s="10"/>
      <c r="L15" s="10"/>
      <c r="M15" s="37"/>
      <c r="N15" s="37"/>
      <c r="O15" s="37"/>
      <c r="P15" s="37"/>
      <c r="Q15" s="37"/>
      <c r="R15" s="37"/>
      <c r="S15" s="37"/>
      <c r="T15" s="37"/>
      <c r="U15" s="37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21.2" customHeight="1" x14ac:dyDescent="0.25">
      <c r="A16" s="30" t="s">
        <v>32</v>
      </c>
      <c r="B16" s="14">
        <f>+E16+F16+I16</f>
        <v>100</v>
      </c>
      <c r="C16" s="39">
        <v>1</v>
      </c>
      <c r="D16" s="39">
        <v>1</v>
      </c>
      <c r="E16" s="39">
        <v>60</v>
      </c>
      <c r="F16" s="40">
        <v>3</v>
      </c>
      <c r="G16" s="39">
        <v>1</v>
      </c>
      <c r="H16" s="39">
        <v>1</v>
      </c>
      <c r="I16" s="41">
        <v>37</v>
      </c>
      <c r="K16" s="10"/>
      <c r="L16" s="10"/>
      <c r="M16" s="10"/>
      <c r="N16" s="37"/>
      <c r="O16" s="37"/>
      <c r="P16" s="37"/>
      <c r="Q16" s="37"/>
      <c r="R16" s="37"/>
      <c r="S16" s="37"/>
      <c r="T16" s="37"/>
      <c r="U16" s="37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42" customFormat="1" ht="21.2" customHeight="1" x14ac:dyDescent="0.25">
      <c r="A17" s="30" t="s">
        <v>31</v>
      </c>
      <c r="B17" s="14">
        <f>+E17+F17+I17</f>
        <v>1209</v>
      </c>
      <c r="C17" s="2">
        <v>10</v>
      </c>
      <c r="D17" s="2">
        <v>10</v>
      </c>
      <c r="E17" s="2">
        <v>1026</v>
      </c>
      <c r="F17" s="2">
        <v>183</v>
      </c>
      <c r="G17" s="2">
        <v>0</v>
      </c>
      <c r="H17" s="2">
        <v>0</v>
      </c>
      <c r="I17" s="22">
        <v>0</v>
      </c>
      <c r="J17" s="10"/>
      <c r="K17" s="10"/>
      <c r="L17" s="10"/>
      <c r="M17" s="10"/>
      <c r="N17" s="37"/>
      <c r="O17" s="37"/>
      <c r="P17" s="37"/>
      <c r="Q17" s="37"/>
      <c r="R17" s="37"/>
      <c r="S17" s="37"/>
      <c r="T17" s="37"/>
      <c r="U17" s="37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ht="27.2" customHeight="1" x14ac:dyDescent="0.25">
      <c r="A18" s="29" t="s">
        <v>20</v>
      </c>
      <c r="B18" s="14">
        <f t="shared" ref="B18:I18" si="4">SUM(B19:B19)</f>
        <v>3</v>
      </c>
      <c r="C18" s="14">
        <f t="shared" si="4"/>
        <v>0</v>
      </c>
      <c r="D18" s="23">
        <f t="shared" si="4"/>
        <v>0</v>
      </c>
      <c r="E18" s="14">
        <f t="shared" si="4"/>
        <v>0</v>
      </c>
      <c r="F18" s="23">
        <f t="shared" si="4"/>
        <v>3</v>
      </c>
      <c r="G18" s="14">
        <f t="shared" si="4"/>
        <v>0</v>
      </c>
      <c r="H18" s="14">
        <f t="shared" si="4"/>
        <v>0</v>
      </c>
      <c r="I18" s="23">
        <f t="shared" si="4"/>
        <v>0</v>
      </c>
      <c r="K18" s="10"/>
      <c r="L18" s="10"/>
      <c r="M18" s="10"/>
      <c r="N18" s="37"/>
      <c r="O18" s="37"/>
      <c r="P18" s="37"/>
      <c r="Q18" s="37"/>
      <c r="R18" s="37"/>
      <c r="S18" s="37"/>
      <c r="T18" s="37"/>
      <c r="U18" s="37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42" customFormat="1" ht="21.2" customHeight="1" x14ac:dyDescent="0.25">
      <c r="A19" s="30" t="s">
        <v>31</v>
      </c>
      <c r="B19" s="14">
        <f>+E19+F19+I19</f>
        <v>3</v>
      </c>
      <c r="C19" s="2">
        <v>0</v>
      </c>
      <c r="D19" s="2">
        <v>0</v>
      </c>
      <c r="E19" s="2">
        <v>0</v>
      </c>
      <c r="F19" s="2">
        <v>3</v>
      </c>
      <c r="G19" s="2">
        <v>0</v>
      </c>
      <c r="H19" s="2">
        <v>0</v>
      </c>
      <c r="I19" s="22">
        <v>0</v>
      </c>
      <c r="J19" s="10"/>
      <c r="K19" s="10"/>
      <c r="L19" s="10"/>
      <c r="M19" s="10"/>
      <c r="N19" s="37"/>
      <c r="O19" s="37"/>
      <c r="P19" s="37"/>
      <c r="Q19" s="37"/>
      <c r="R19" s="37"/>
      <c r="S19" s="37"/>
      <c r="T19" s="37"/>
      <c r="U19" s="37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42" customFormat="1" ht="26.45" customHeight="1" x14ac:dyDescent="0.25">
      <c r="A20" s="29" t="s">
        <v>33</v>
      </c>
      <c r="B20" s="14">
        <f t="shared" ref="B20:I20" si="5">SUM(B21:B22)</f>
        <v>697</v>
      </c>
      <c r="C20" s="14">
        <f t="shared" si="5"/>
        <v>1</v>
      </c>
      <c r="D20" s="23">
        <f t="shared" si="5"/>
        <v>16</v>
      </c>
      <c r="E20" s="14">
        <f t="shared" si="5"/>
        <v>268</v>
      </c>
      <c r="F20" s="23">
        <f t="shared" si="5"/>
        <v>429</v>
      </c>
      <c r="G20" s="14">
        <f t="shared" si="5"/>
        <v>0</v>
      </c>
      <c r="H20" s="14">
        <f t="shared" si="5"/>
        <v>0</v>
      </c>
      <c r="I20" s="23">
        <f t="shared" si="5"/>
        <v>0</v>
      </c>
      <c r="J20" s="10"/>
      <c r="K20" s="10"/>
      <c r="L20" s="10"/>
      <c r="M20" s="10"/>
      <c r="N20" s="37"/>
      <c r="O20" s="37"/>
      <c r="P20" s="37"/>
      <c r="Q20" s="37"/>
      <c r="R20" s="37"/>
      <c r="S20" s="37"/>
      <c r="T20" s="37"/>
      <c r="U20" s="37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42" customFormat="1" ht="21.2" customHeight="1" x14ac:dyDescent="0.25">
      <c r="A21" s="30" t="s">
        <v>32</v>
      </c>
      <c r="B21" s="14">
        <f>+E21+F21+I21</f>
        <v>268</v>
      </c>
      <c r="C21" s="39">
        <v>1</v>
      </c>
      <c r="D21" s="39">
        <v>16</v>
      </c>
      <c r="E21" s="39">
        <v>268</v>
      </c>
      <c r="F21" s="39">
        <v>0</v>
      </c>
      <c r="G21" s="39">
        <v>0</v>
      </c>
      <c r="H21" s="39">
        <v>0</v>
      </c>
      <c r="I21" s="41">
        <v>0</v>
      </c>
      <c r="J21" s="10"/>
      <c r="K21" s="10"/>
      <c r="L21" s="10"/>
      <c r="M21" s="10"/>
      <c r="N21" s="37"/>
      <c r="O21" s="37"/>
      <c r="P21" s="37"/>
      <c r="Q21" s="37"/>
      <c r="R21" s="37"/>
      <c r="S21" s="37"/>
      <c r="T21" s="37"/>
      <c r="U21" s="37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42" customFormat="1" ht="21.2" customHeight="1" x14ac:dyDescent="0.25">
      <c r="A22" s="30" t="s">
        <v>31</v>
      </c>
      <c r="B22" s="14">
        <f>+E22+F22+I22</f>
        <v>429</v>
      </c>
      <c r="C22" s="2">
        <v>0</v>
      </c>
      <c r="D22" s="2">
        <v>0</v>
      </c>
      <c r="E22" s="2">
        <v>0</v>
      </c>
      <c r="F22" s="2">
        <v>429</v>
      </c>
      <c r="G22" s="2">
        <v>0</v>
      </c>
      <c r="H22" s="2">
        <v>0</v>
      </c>
      <c r="I22" s="22">
        <v>0</v>
      </c>
      <c r="J22" s="10"/>
      <c r="K22" s="10"/>
      <c r="L22" s="10"/>
      <c r="M22" s="10"/>
      <c r="N22" s="37"/>
      <c r="O22" s="37"/>
      <c r="P22" s="37"/>
      <c r="Q22" s="37"/>
      <c r="R22" s="37"/>
      <c r="S22" s="37"/>
      <c r="T22" s="37"/>
      <c r="U22" s="37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42" customFormat="1" ht="26.45" customHeight="1" x14ac:dyDescent="0.25">
      <c r="A23" s="29" t="s">
        <v>14</v>
      </c>
      <c r="B23" s="14">
        <f t="shared" ref="B23:I23" si="6">SUM(B24:B26)</f>
        <v>6513</v>
      </c>
      <c r="C23" s="14">
        <f t="shared" si="6"/>
        <v>3</v>
      </c>
      <c r="D23" s="23">
        <f t="shared" si="6"/>
        <v>22</v>
      </c>
      <c r="E23" s="14">
        <f t="shared" si="6"/>
        <v>1904</v>
      </c>
      <c r="F23" s="23">
        <f t="shared" si="6"/>
        <v>3921</v>
      </c>
      <c r="G23" s="14">
        <f t="shared" si="6"/>
        <v>3</v>
      </c>
      <c r="H23" s="14">
        <f t="shared" si="6"/>
        <v>60</v>
      </c>
      <c r="I23" s="23">
        <f t="shared" si="6"/>
        <v>688</v>
      </c>
      <c r="J23" s="10"/>
      <c r="K23" s="10"/>
      <c r="L23" s="10"/>
      <c r="M23" s="10"/>
      <c r="N23" s="37"/>
      <c r="O23" s="37"/>
      <c r="P23" s="37"/>
      <c r="Q23" s="37"/>
      <c r="R23" s="37"/>
      <c r="S23" s="37"/>
      <c r="T23" s="37"/>
      <c r="U23" s="37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42" customFormat="1" ht="21.2" customHeight="1" x14ac:dyDescent="0.25">
      <c r="A24" s="43" t="s">
        <v>13</v>
      </c>
      <c r="B24" s="14">
        <f>+E24+F24+I24</f>
        <v>1476</v>
      </c>
      <c r="C24" s="39">
        <v>0</v>
      </c>
      <c r="D24" s="39">
        <v>0</v>
      </c>
      <c r="E24" s="39">
        <v>0</v>
      </c>
      <c r="F24" s="2">
        <v>1476</v>
      </c>
      <c r="G24" s="39">
        <v>0</v>
      </c>
      <c r="H24" s="39">
        <v>0</v>
      </c>
      <c r="I24" s="44">
        <v>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42" customFormat="1" ht="21.2" customHeight="1" x14ac:dyDescent="0.25">
      <c r="A25" s="30" t="s">
        <v>32</v>
      </c>
      <c r="B25" s="14">
        <f>+E25+F25+I25</f>
        <v>2365</v>
      </c>
      <c r="C25" s="39">
        <v>2</v>
      </c>
      <c r="D25" s="39">
        <v>10</v>
      </c>
      <c r="E25" s="39">
        <v>944</v>
      </c>
      <c r="F25" s="39">
        <v>1255</v>
      </c>
      <c r="G25" s="39">
        <v>1</v>
      </c>
      <c r="H25" s="39">
        <v>4</v>
      </c>
      <c r="I25" s="41">
        <v>166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42" customFormat="1" ht="21.2" customHeight="1" x14ac:dyDescent="0.25">
      <c r="A26" s="30" t="s">
        <v>31</v>
      </c>
      <c r="B26" s="14">
        <f>+E26+F26+I26</f>
        <v>2672</v>
      </c>
      <c r="C26" s="2">
        <v>1</v>
      </c>
      <c r="D26" s="2">
        <v>12</v>
      </c>
      <c r="E26" s="2">
        <v>960</v>
      </c>
      <c r="F26" s="2">
        <v>1190</v>
      </c>
      <c r="G26" s="2">
        <v>2</v>
      </c>
      <c r="H26" s="2">
        <v>56</v>
      </c>
      <c r="I26" s="22">
        <v>522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42" customFormat="1" ht="26.45" customHeight="1" x14ac:dyDescent="0.25">
      <c r="A27" s="29" t="s">
        <v>15</v>
      </c>
      <c r="B27" s="14">
        <f t="shared" ref="B27:I27" si="7">SUM(B28:B29)</f>
        <v>30</v>
      </c>
      <c r="C27" s="14">
        <f t="shared" si="7"/>
        <v>0</v>
      </c>
      <c r="D27" s="23">
        <f t="shared" si="7"/>
        <v>0</v>
      </c>
      <c r="E27" s="14">
        <f t="shared" si="7"/>
        <v>0</v>
      </c>
      <c r="F27" s="23">
        <f t="shared" si="7"/>
        <v>30</v>
      </c>
      <c r="G27" s="14">
        <f t="shared" si="7"/>
        <v>0</v>
      </c>
      <c r="H27" s="14">
        <f t="shared" si="7"/>
        <v>0</v>
      </c>
      <c r="I27" s="23">
        <f t="shared" si="7"/>
        <v>0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42" customFormat="1" ht="21.2" customHeight="1" x14ac:dyDescent="0.25">
      <c r="A28" s="30" t="s">
        <v>32</v>
      </c>
      <c r="B28" s="14">
        <f>+E28+F28+I28</f>
        <v>20</v>
      </c>
      <c r="C28" s="39">
        <v>0</v>
      </c>
      <c r="D28" s="39">
        <v>0</v>
      </c>
      <c r="E28" s="39">
        <v>0</v>
      </c>
      <c r="F28" s="39">
        <v>20</v>
      </c>
      <c r="G28" s="39">
        <v>0</v>
      </c>
      <c r="H28" s="39">
        <v>0</v>
      </c>
      <c r="I28" s="41">
        <v>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42" customFormat="1" ht="21.2" customHeight="1" x14ac:dyDescent="0.25">
      <c r="A29" s="30" t="s">
        <v>31</v>
      </c>
      <c r="B29" s="14">
        <f>+E29+F29+I29</f>
        <v>10</v>
      </c>
      <c r="C29" s="45">
        <v>0</v>
      </c>
      <c r="D29" s="46">
        <v>0</v>
      </c>
      <c r="E29" s="45">
        <v>0</v>
      </c>
      <c r="F29" s="69">
        <v>10</v>
      </c>
      <c r="G29" s="45">
        <v>0</v>
      </c>
      <c r="H29" s="45">
        <v>0</v>
      </c>
      <c r="I29" s="46">
        <v>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42" customFormat="1" ht="26.45" customHeight="1" x14ac:dyDescent="0.25">
      <c r="A30" s="29" t="s">
        <v>39</v>
      </c>
      <c r="B30" s="47">
        <f>SUM(B31:B33)</f>
        <v>107011</v>
      </c>
      <c r="C30" s="14">
        <f t="shared" ref="C30:I30" si="8">SUM(C31:C33)</f>
        <v>0</v>
      </c>
      <c r="D30" s="23">
        <f t="shared" si="8"/>
        <v>0</v>
      </c>
      <c r="E30" s="14">
        <f t="shared" si="8"/>
        <v>0</v>
      </c>
      <c r="F30" s="23">
        <f t="shared" si="8"/>
        <v>107011</v>
      </c>
      <c r="G30" s="14">
        <f t="shared" si="8"/>
        <v>0</v>
      </c>
      <c r="H30" s="14">
        <f t="shared" si="8"/>
        <v>0</v>
      </c>
      <c r="I30" s="23">
        <f t="shared" si="8"/>
        <v>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42" customFormat="1" ht="21.2" customHeight="1" x14ac:dyDescent="0.25">
      <c r="A31" s="30" t="s">
        <v>13</v>
      </c>
      <c r="B31" s="47">
        <f>+E31+F31+I31</f>
        <v>69557</v>
      </c>
      <c r="C31" s="48">
        <v>0</v>
      </c>
      <c r="D31" s="49">
        <v>0</v>
      </c>
      <c r="E31" s="48">
        <v>0</v>
      </c>
      <c r="F31" s="2">
        <v>69557</v>
      </c>
      <c r="G31" s="48">
        <v>0</v>
      </c>
      <c r="H31" s="48">
        <v>0</v>
      </c>
      <c r="I31" s="49">
        <v>0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42" customFormat="1" ht="21.2" customHeight="1" x14ac:dyDescent="0.25">
      <c r="A32" s="30" t="s">
        <v>32</v>
      </c>
      <c r="B32" s="47">
        <f>+E32+F32+I32</f>
        <v>28536</v>
      </c>
      <c r="C32" s="39">
        <v>0</v>
      </c>
      <c r="D32" s="39">
        <v>0</v>
      </c>
      <c r="E32" s="39">
        <v>0</v>
      </c>
      <c r="F32" s="39">
        <v>28536</v>
      </c>
      <c r="G32" s="39">
        <v>0</v>
      </c>
      <c r="H32" s="39">
        <v>0</v>
      </c>
      <c r="I32" s="41">
        <v>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42" customFormat="1" ht="21.2" customHeight="1" x14ac:dyDescent="0.25">
      <c r="A33" s="30" t="s">
        <v>31</v>
      </c>
      <c r="B33" s="14">
        <f>+E33+F33+I33</f>
        <v>8918</v>
      </c>
      <c r="C33" s="2">
        <v>0</v>
      </c>
      <c r="D33" s="2">
        <v>0</v>
      </c>
      <c r="E33" s="2">
        <v>0</v>
      </c>
      <c r="F33" s="2">
        <v>8918</v>
      </c>
      <c r="G33" s="2">
        <v>0</v>
      </c>
      <c r="H33" s="2">
        <v>0</v>
      </c>
      <c r="I33" s="22">
        <v>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42" customFormat="1" ht="26.45" customHeight="1" x14ac:dyDescent="0.25">
      <c r="A34" s="29" t="s">
        <v>16</v>
      </c>
      <c r="B34" s="14">
        <f t="shared" ref="B34:I34" si="9">SUM(B35:B37)</f>
        <v>3410</v>
      </c>
      <c r="C34" s="14">
        <f t="shared" si="9"/>
        <v>0</v>
      </c>
      <c r="D34" s="23">
        <f t="shared" si="9"/>
        <v>0</v>
      </c>
      <c r="E34" s="14">
        <f t="shared" si="9"/>
        <v>0</v>
      </c>
      <c r="F34" s="23">
        <f t="shared" si="9"/>
        <v>3359</v>
      </c>
      <c r="G34" s="14">
        <f t="shared" si="9"/>
        <v>1</v>
      </c>
      <c r="H34" s="14">
        <f t="shared" si="9"/>
        <v>10</v>
      </c>
      <c r="I34" s="23">
        <f t="shared" si="9"/>
        <v>51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42" customFormat="1" ht="21.2" customHeight="1" x14ac:dyDescent="0.25">
      <c r="A35" s="30" t="s">
        <v>13</v>
      </c>
      <c r="B35" s="14">
        <f t="shared" ref="B35" si="10">+E35+F35+I35</f>
        <v>1303</v>
      </c>
      <c r="C35" s="39">
        <v>0</v>
      </c>
      <c r="D35" s="39">
        <v>0</v>
      </c>
      <c r="E35" s="39">
        <v>0</v>
      </c>
      <c r="F35" s="46">
        <v>1303</v>
      </c>
      <c r="G35" s="39">
        <v>0</v>
      </c>
      <c r="H35" s="39">
        <v>0</v>
      </c>
      <c r="I35" s="44"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42" customFormat="1" ht="21.2" customHeight="1" x14ac:dyDescent="0.25">
      <c r="A36" s="30" t="s">
        <v>32</v>
      </c>
      <c r="B36" s="14">
        <f>+E36+F36+I36</f>
        <v>1496</v>
      </c>
      <c r="C36" s="39">
        <v>0</v>
      </c>
      <c r="D36" s="39">
        <v>0</v>
      </c>
      <c r="E36" s="39">
        <v>0</v>
      </c>
      <c r="F36" s="39">
        <v>1496</v>
      </c>
      <c r="G36" s="39">
        <v>0</v>
      </c>
      <c r="H36" s="39">
        <v>0</v>
      </c>
      <c r="I36" s="41">
        <v>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42" customFormat="1" ht="21.2" customHeight="1" x14ac:dyDescent="0.25">
      <c r="A37" s="30" t="s">
        <v>31</v>
      </c>
      <c r="B37" s="14">
        <f>+E37+F37+I37</f>
        <v>611</v>
      </c>
      <c r="C37" s="2">
        <v>0</v>
      </c>
      <c r="D37" s="2">
        <v>0</v>
      </c>
      <c r="E37" s="2">
        <v>0</v>
      </c>
      <c r="F37" s="2">
        <v>560</v>
      </c>
      <c r="G37" s="2">
        <v>1</v>
      </c>
      <c r="H37" s="2">
        <v>10</v>
      </c>
      <c r="I37" s="22">
        <v>51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42" customFormat="1" ht="26.45" customHeight="1" x14ac:dyDescent="0.25">
      <c r="A38" s="29" t="s">
        <v>44</v>
      </c>
      <c r="B38" s="14">
        <f t="shared" ref="B38:I38" si="11">SUM(B39:B41)</f>
        <v>6906</v>
      </c>
      <c r="C38" s="14">
        <f t="shared" si="11"/>
        <v>0</v>
      </c>
      <c r="D38" s="23">
        <f t="shared" si="11"/>
        <v>0</v>
      </c>
      <c r="E38" s="14">
        <f t="shared" si="11"/>
        <v>0</v>
      </c>
      <c r="F38" s="14">
        <f t="shared" si="11"/>
        <v>6906</v>
      </c>
      <c r="G38" s="14">
        <f t="shared" si="11"/>
        <v>0</v>
      </c>
      <c r="H38" s="14">
        <f t="shared" si="11"/>
        <v>0</v>
      </c>
      <c r="I38" s="23">
        <f t="shared" si="11"/>
        <v>0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42" customFormat="1" ht="21.75" customHeight="1" x14ac:dyDescent="0.25">
      <c r="A39" s="30" t="s">
        <v>13</v>
      </c>
      <c r="B39" s="14">
        <f>+E39+F39+I39</f>
        <v>1151</v>
      </c>
      <c r="C39" s="14">
        <v>0</v>
      </c>
      <c r="D39" s="23">
        <v>0</v>
      </c>
      <c r="E39" s="14">
        <v>0</v>
      </c>
      <c r="F39" s="2">
        <v>1151</v>
      </c>
      <c r="G39" s="14">
        <v>0</v>
      </c>
      <c r="H39" s="14">
        <v>0</v>
      </c>
      <c r="I39" s="23">
        <v>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42" customFormat="1" ht="21.75" customHeight="1" x14ac:dyDescent="0.25">
      <c r="A40" s="30" t="s">
        <v>32</v>
      </c>
      <c r="B40" s="14">
        <f>+E40+F40+I40</f>
        <v>3453</v>
      </c>
      <c r="C40" s="39">
        <v>0</v>
      </c>
      <c r="D40" s="39">
        <v>0</v>
      </c>
      <c r="E40" s="39">
        <v>0</v>
      </c>
      <c r="F40" s="39">
        <v>3453</v>
      </c>
      <c r="G40" s="39">
        <v>0</v>
      </c>
      <c r="H40" s="39">
        <v>0</v>
      </c>
      <c r="I40" s="41">
        <v>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42" customFormat="1" ht="21.75" customHeight="1" x14ac:dyDescent="0.25">
      <c r="A41" s="30" t="s">
        <v>31</v>
      </c>
      <c r="B41" s="14">
        <f>+E41+F41+I41</f>
        <v>2302</v>
      </c>
      <c r="C41" s="2">
        <v>0</v>
      </c>
      <c r="D41" s="2">
        <v>0</v>
      </c>
      <c r="E41" s="2">
        <v>0</v>
      </c>
      <c r="F41" s="2">
        <v>2302</v>
      </c>
      <c r="G41" s="2">
        <v>0</v>
      </c>
      <c r="H41" s="2">
        <v>0</v>
      </c>
      <c r="I41" s="22">
        <v>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42" customFormat="1" ht="27.2" customHeight="1" x14ac:dyDescent="0.25">
      <c r="A42" s="29" t="s">
        <v>45</v>
      </c>
      <c r="B42" s="14">
        <f t="shared" ref="B42:I42" si="12">SUM(B43:B44)</f>
        <v>84</v>
      </c>
      <c r="C42" s="14">
        <f t="shared" si="12"/>
        <v>0</v>
      </c>
      <c r="D42" s="23">
        <f t="shared" si="12"/>
        <v>0</v>
      </c>
      <c r="E42" s="14">
        <f t="shared" si="12"/>
        <v>0</v>
      </c>
      <c r="F42" s="23">
        <f t="shared" si="12"/>
        <v>84</v>
      </c>
      <c r="G42" s="14">
        <f t="shared" si="12"/>
        <v>0</v>
      </c>
      <c r="H42" s="14">
        <f t="shared" si="12"/>
        <v>0</v>
      </c>
      <c r="I42" s="23">
        <f t="shared" si="12"/>
        <v>0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pans="1:31" s="42" customFormat="1" ht="21.75" customHeight="1" x14ac:dyDescent="0.25">
      <c r="A43" s="43" t="s">
        <v>13</v>
      </c>
      <c r="B43" s="14">
        <f>+E43+F43+I43</f>
        <v>42</v>
      </c>
      <c r="C43" s="39">
        <v>0</v>
      </c>
      <c r="D43" s="39">
        <v>0</v>
      </c>
      <c r="E43" s="39">
        <v>0</v>
      </c>
      <c r="F43" s="2">
        <v>42</v>
      </c>
      <c r="G43" s="39">
        <v>0</v>
      </c>
      <c r="H43" s="39">
        <v>0</v>
      </c>
      <c r="I43" s="44">
        <v>0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pans="1:31" s="42" customFormat="1" ht="21.75" customHeight="1" x14ac:dyDescent="0.25">
      <c r="A44" s="30" t="s">
        <v>31</v>
      </c>
      <c r="B44" s="14">
        <f>+E44+F44+I44</f>
        <v>42</v>
      </c>
      <c r="C44" s="2">
        <v>0</v>
      </c>
      <c r="D44" s="2">
        <v>0</v>
      </c>
      <c r="E44" s="2">
        <v>0</v>
      </c>
      <c r="F44" s="2">
        <v>42</v>
      </c>
      <c r="G44" s="2">
        <v>0</v>
      </c>
      <c r="H44" s="2">
        <v>0</v>
      </c>
      <c r="I44" s="22">
        <v>0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42" customFormat="1" ht="28.5" customHeight="1" x14ac:dyDescent="0.25">
      <c r="A45" s="29" t="s">
        <v>42</v>
      </c>
      <c r="B45" s="14">
        <f t="shared" ref="B45:I45" si="13">SUM(B46:B48)</f>
        <v>3762</v>
      </c>
      <c r="C45" s="14">
        <f t="shared" si="13"/>
        <v>0</v>
      </c>
      <c r="D45" s="23">
        <f t="shared" si="13"/>
        <v>0</v>
      </c>
      <c r="E45" s="14">
        <f t="shared" si="13"/>
        <v>0</v>
      </c>
      <c r="F45" s="23">
        <f t="shared" si="13"/>
        <v>3762</v>
      </c>
      <c r="G45" s="14">
        <f t="shared" si="13"/>
        <v>0</v>
      </c>
      <c r="H45" s="14">
        <f t="shared" si="13"/>
        <v>0</v>
      </c>
      <c r="I45" s="23">
        <f t="shared" si="13"/>
        <v>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42" customFormat="1" ht="21.75" customHeight="1" x14ac:dyDescent="0.25">
      <c r="A46" s="30" t="s">
        <v>13</v>
      </c>
      <c r="B46" s="14">
        <f>+E46+F46+I46</f>
        <v>1368</v>
      </c>
      <c r="C46" s="39">
        <v>0</v>
      </c>
      <c r="D46" s="39">
        <v>0</v>
      </c>
      <c r="E46" s="39">
        <v>0</v>
      </c>
      <c r="F46" s="46">
        <v>1368</v>
      </c>
      <c r="G46" s="39">
        <v>0</v>
      </c>
      <c r="H46" s="39">
        <v>0</v>
      </c>
      <c r="I46" s="44">
        <v>0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42" customFormat="1" ht="21.75" customHeight="1" x14ac:dyDescent="0.25">
      <c r="A47" s="30" t="s">
        <v>32</v>
      </c>
      <c r="B47" s="14">
        <f>+E47+F47+I47</f>
        <v>522</v>
      </c>
      <c r="C47" s="39">
        <v>0</v>
      </c>
      <c r="D47" s="39">
        <v>0</v>
      </c>
      <c r="E47" s="39">
        <v>0</v>
      </c>
      <c r="F47" s="39">
        <v>522</v>
      </c>
      <c r="G47" s="39">
        <v>0</v>
      </c>
      <c r="H47" s="39">
        <v>0</v>
      </c>
      <c r="I47" s="41">
        <v>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42" customFormat="1" ht="21.75" customHeight="1" x14ac:dyDescent="0.25">
      <c r="A48" s="30" t="s">
        <v>31</v>
      </c>
      <c r="B48" s="14">
        <f>+E48+F48+I48</f>
        <v>1872</v>
      </c>
      <c r="C48" s="45">
        <v>0</v>
      </c>
      <c r="D48" s="46">
        <v>0</v>
      </c>
      <c r="E48" s="45">
        <v>0</v>
      </c>
      <c r="F48" s="46">
        <v>1872</v>
      </c>
      <c r="G48" s="45">
        <v>0</v>
      </c>
      <c r="H48" s="45">
        <v>0</v>
      </c>
      <c r="I48" s="46">
        <v>0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31" s="42" customFormat="1" ht="28.5" customHeight="1" x14ac:dyDescent="0.25">
      <c r="A49" s="27" t="s">
        <v>19</v>
      </c>
      <c r="B49" s="14">
        <f t="shared" ref="B49:I49" si="14">+B99+B50</f>
        <v>927688</v>
      </c>
      <c r="C49" s="50">
        <f t="shared" si="14"/>
        <v>2487</v>
      </c>
      <c r="D49" s="51">
        <f t="shared" si="14"/>
        <v>7292</v>
      </c>
      <c r="E49" s="50">
        <f t="shared" si="14"/>
        <v>280064</v>
      </c>
      <c r="F49" s="51">
        <f t="shared" si="14"/>
        <v>603374</v>
      </c>
      <c r="G49" s="50">
        <f t="shared" si="14"/>
        <v>1973</v>
      </c>
      <c r="H49" s="50">
        <f t="shared" si="14"/>
        <v>4591</v>
      </c>
      <c r="I49" s="51">
        <f t="shared" si="14"/>
        <v>44250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31" s="42" customFormat="1" ht="28.5" customHeight="1" x14ac:dyDescent="0.25">
      <c r="A50" s="28" t="s">
        <v>19</v>
      </c>
      <c r="B50" s="50">
        <f t="shared" ref="B50:I50" si="15">B51+B55+B59+B63+B71+B75+B82+B86+B90+B95+B67+B79</f>
        <v>868394</v>
      </c>
      <c r="C50" s="50">
        <f t="shared" si="15"/>
        <v>2397</v>
      </c>
      <c r="D50" s="51">
        <f t="shared" si="15"/>
        <v>6661</v>
      </c>
      <c r="E50" s="50">
        <f t="shared" si="15"/>
        <v>266735</v>
      </c>
      <c r="F50" s="51">
        <f t="shared" si="15"/>
        <v>557843</v>
      </c>
      <c r="G50" s="50">
        <f t="shared" si="15"/>
        <v>1958</v>
      </c>
      <c r="H50" s="50">
        <f t="shared" si="15"/>
        <v>4551</v>
      </c>
      <c r="I50" s="51">
        <f t="shared" si="15"/>
        <v>43816</v>
      </c>
      <c r="J50" s="10"/>
      <c r="K50" s="10"/>
      <c r="L50" s="37"/>
      <c r="M50" s="37"/>
      <c r="N50" s="10"/>
      <c r="O50" s="10"/>
      <c r="P50" s="10"/>
      <c r="Q50" s="10"/>
      <c r="R50" s="10"/>
      <c r="S50" s="10"/>
      <c r="T50" s="10"/>
      <c r="U50" s="10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31" s="42" customFormat="1" ht="24.95" customHeight="1" x14ac:dyDescent="0.25">
      <c r="A51" s="52" t="s">
        <v>12</v>
      </c>
      <c r="B51" s="14">
        <f t="shared" ref="B51:I51" si="16">SUM(B52:B54)</f>
        <v>144339</v>
      </c>
      <c r="C51" s="14">
        <f t="shared" si="16"/>
        <v>1822</v>
      </c>
      <c r="D51" s="23">
        <f t="shared" si="16"/>
        <v>1822</v>
      </c>
      <c r="E51" s="14">
        <f t="shared" si="16"/>
        <v>62088</v>
      </c>
      <c r="F51" s="23">
        <f t="shared" si="16"/>
        <v>67495</v>
      </c>
      <c r="G51" s="14">
        <f t="shared" si="16"/>
        <v>1695</v>
      </c>
      <c r="H51" s="14">
        <f t="shared" si="16"/>
        <v>1707</v>
      </c>
      <c r="I51" s="23">
        <f t="shared" si="16"/>
        <v>14756</v>
      </c>
      <c r="J51" s="10"/>
      <c r="K51" s="10"/>
      <c r="L51" s="37"/>
      <c r="M51" s="10"/>
      <c r="N51" s="10"/>
      <c r="O51" s="10"/>
      <c r="P51" s="10"/>
      <c r="Q51" s="10"/>
      <c r="R51" s="10"/>
      <c r="S51" s="10"/>
      <c r="T51" s="10"/>
      <c r="U51" s="10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31" s="42" customFormat="1" ht="18" customHeight="1" x14ac:dyDescent="0.25">
      <c r="A52" s="43" t="s">
        <v>13</v>
      </c>
      <c r="B52" s="14">
        <f>+E52+F52+I52</f>
        <v>44757</v>
      </c>
      <c r="C52" s="45">
        <v>808</v>
      </c>
      <c r="D52" s="46">
        <v>808</v>
      </c>
      <c r="E52" s="45">
        <v>23168</v>
      </c>
      <c r="F52" s="46">
        <v>18795</v>
      </c>
      <c r="G52" s="45">
        <v>497</v>
      </c>
      <c r="H52" s="45">
        <v>497</v>
      </c>
      <c r="I52" s="46">
        <v>2794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31" s="42" customFormat="1" ht="18" customHeight="1" x14ac:dyDescent="0.25">
      <c r="A53" s="30" t="s">
        <v>32</v>
      </c>
      <c r="B53" s="14">
        <f>+E53+F53+I53</f>
        <v>43838</v>
      </c>
      <c r="C53" s="39">
        <v>383</v>
      </c>
      <c r="D53" s="39">
        <v>383</v>
      </c>
      <c r="E53" s="39">
        <v>11727</v>
      </c>
      <c r="F53" s="39">
        <v>28061</v>
      </c>
      <c r="G53" s="39">
        <v>549</v>
      </c>
      <c r="H53" s="39">
        <v>549</v>
      </c>
      <c r="I53" s="41">
        <v>4050</v>
      </c>
      <c r="J53" s="10"/>
      <c r="K53" s="68"/>
      <c r="L53" s="74"/>
      <c r="M53" s="74"/>
      <c r="N53" s="10"/>
      <c r="O53" s="10"/>
      <c r="P53" s="10"/>
      <c r="Q53" s="10"/>
      <c r="R53" s="10"/>
      <c r="S53" s="10"/>
      <c r="T53" s="10"/>
      <c r="U53" s="10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31" s="42" customFormat="1" ht="18" customHeight="1" x14ac:dyDescent="0.25">
      <c r="A54" s="30" t="s">
        <v>31</v>
      </c>
      <c r="B54" s="14">
        <f>+E54+F54+I54</f>
        <v>55744</v>
      </c>
      <c r="C54" s="45">
        <v>631</v>
      </c>
      <c r="D54" s="46">
        <v>631</v>
      </c>
      <c r="E54" s="45">
        <v>27193</v>
      </c>
      <c r="F54" s="46">
        <v>20639</v>
      </c>
      <c r="G54" s="45">
        <v>649</v>
      </c>
      <c r="H54" s="45">
        <v>661</v>
      </c>
      <c r="I54" s="46">
        <v>7912</v>
      </c>
      <c r="J54" s="10"/>
      <c r="K54" s="68"/>
      <c r="L54" s="37"/>
      <c r="M54" s="10"/>
      <c r="N54" s="10"/>
      <c r="O54" s="10"/>
      <c r="P54" s="10"/>
      <c r="Q54" s="10"/>
      <c r="R54" s="10"/>
      <c r="S54" s="10"/>
      <c r="T54" s="10"/>
      <c r="U54" s="10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31" s="42" customFormat="1" ht="24.95" customHeight="1" x14ac:dyDescent="0.25">
      <c r="A55" s="52" t="s">
        <v>20</v>
      </c>
      <c r="B55" s="14">
        <f t="shared" ref="B55:I55" si="17">SUM(B56:B58)</f>
        <v>53190</v>
      </c>
      <c r="C55" s="14">
        <f t="shared" si="17"/>
        <v>237</v>
      </c>
      <c r="D55" s="23">
        <f t="shared" si="17"/>
        <v>474</v>
      </c>
      <c r="E55" s="14">
        <f t="shared" si="17"/>
        <v>27230</v>
      </c>
      <c r="F55" s="23">
        <f t="shared" si="17"/>
        <v>24115</v>
      </c>
      <c r="G55" s="14">
        <f t="shared" si="17"/>
        <v>56</v>
      </c>
      <c r="H55" s="14">
        <f t="shared" si="17"/>
        <v>111</v>
      </c>
      <c r="I55" s="23">
        <f t="shared" si="17"/>
        <v>1845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31" s="42" customFormat="1" ht="18" customHeight="1" x14ac:dyDescent="0.25">
      <c r="A56" s="43" t="s">
        <v>13</v>
      </c>
      <c r="B56" s="14">
        <f>+E56+F56+I56</f>
        <v>5565</v>
      </c>
      <c r="C56" s="45">
        <v>44</v>
      </c>
      <c r="D56" s="46">
        <v>88</v>
      </c>
      <c r="E56" s="45">
        <v>1949</v>
      </c>
      <c r="F56" s="46">
        <v>3427</v>
      </c>
      <c r="G56" s="45">
        <v>4</v>
      </c>
      <c r="H56" s="45">
        <v>8</v>
      </c>
      <c r="I56" s="46">
        <v>189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31" s="42" customFormat="1" ht="18" customHeight="1" x14ac:dyDescent="0.25">
      <c r="A57" s="30" t="s">
        <v>32</v>
      </c>
      <c r="B57" s="14">
        <f>+E57+F57+I57</f>
        <v>24717</v>
      </c>
      <c r="C57" s="39">
        <v>101</v>
      </c>
      <c r="D57" s="39">
        <v>202</v>
      </c>
      <c r="E57" s="39">
        <v>17076</v>
      </c>
      <c r="F57" s="39">
        <v>7297</v>
      </c>
      <c r="G57" s="39">
        <v>11</v>
      </c>
      <c r="H57" s="39">
        <v>22</v>
      </c>
      <c r="I57" s="41">
        <v>344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31" s="42" customFormat="1" ht="18" customHeight="1" x14ac:dyDescent="0.25">
      <c r="A58" s="30" t="s">
        <v>31</v>
      </c>
      <c r="B58" s="14">
        <f>+E58+F58+I58</f>
        <v>22908</v>
      </c>
      <c r="C58" s="45">
        <v>92</v>
      </c>
      <c r="D58" s="46">
        <v>184</v>
      </c>
      <c r="E58" s="45">
        <v>8205</v>
      </c>
      <c r="F58" s="46">
        <v>13391</v>
      </c>
      <c r="G58" s="45">
        <v>41</v>
      </c>
      <c r="H58" s="45">
        <v>81</v>
      </c>
      <c r="I58" s="46">
        <v>1312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31" s="42" customFormat="1" ht="24.95" customHeight="1" x14ac:dyDescent="0.25">
      <c r="A59" s="29" t="s">
        <v>33</v>
      </c>
      <c r="B59" s="14">
        <f t="shared" ref="B59:I59" si="18">SUM(B60:B62)</f>
        <v>340668</v>
      </c>
      <c r="C59" s="14">
        <f t="shared" si="18"/>
        <v>185</v>
      </c>
      <c r="D59" s="23">
        <f t="shared" si="18"/>
        <v>3219</v>
      </c>
      <c r="E59" s="14">
        <f t="shared" si="18"/>
        <v>93662</v>
      </c>
      <c r="F59" s="23">
        <f t="shared" si="18"/>
        <v>234934</v>
      </c>
      <c r="G59" s="14">
        <f t="shared" si="18"/>
        <v>149</v>
      </c>
      <c r="H59" s="14">
        <f t="shared" si="18"/>
        <v>2300</v>
      </c>
      <c r="I59" s="53">
        <f t="shared" si="18"/>
        <v>12072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31" s="42" customFormat="1" ht="18" customHeight="1" x14ac:dyDescent="0.25">
      <c r="A60" s="30" t="s">
        <v>13</v>
      </c>
      <c r="B60" s="14">
        <f t="shared" ref="B60:B96" si="19">+E60+F60+I60</f>
        <v>134142</v>
      </c>
      <c r="C60" s="45">
        <v>78</v>
      </c>
      <c r="D60" s="46">
        <v>1533</v>
      </c>
      <c r="E60" s="45">
        <v>50410</v>
      </c>
      <c r="F60" s="46">
        <v>79459</v>
      </c>
      <c r="G60" s="45">
        <v>41</v>
      </c>
      <c r="H60" s="45">
        <v>773</v>
      </c>
      <c r="I60" s="46">
        <v>4273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31" s="42" customFormat="1" ht="18" customHeight="1" x14ac:dyDescent="0.25">
      <c r="A61" s="30" t="s">
        <v>32</v>
      </c>
      <c r="B61" s="14">
        <f>+E61+F61+I61</f>
        <v>109786</v>
      </c>
      <c r="C61" s="39">
        <v>54</v>
      </c>
      <c r="D61" s="39">
        <v>715</v>
      </c>
      <c r="E61" s="39">
        <v>18674</v>
      </c>
      <c r="F61" s="39">
        <v>88798</v>
      </c>
      <c r="G61" s="39">
        <v>35</v>
      </c>
      <c r="H61" s="39">
        <v>436</v>
      </c>
      <c r="I61" s="41">
        <v>2314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31" s="42" customFormat="1" ht="18" customHeight="1" x14ac:dyDescent="0.25">
      <c r="A62" s="30" t="s">
        <v>31</v>
      </c>
      <c r="B62" s="14">
        <f>+E62+F62+I62</f>
        <v>96740</v>
      </c>
      <c r="C62" s="45">
        <v>53</v>
      </c>
      <c r="D62" s="46">
        <v>971</v>
      </c>
      <c r="E62" s="45">
        <v>24578</v>
      </c>
      <c r="F62" s="46">
        <v>66677</v>
      </c>
      <c r="G62" s="45">
        <v>73</v>
      </c>
      <c r="H62" s="45">
        <v>1091</v>
      </c>
      <c r="I62" s="46">
        <v>5485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31" s="42" customFormat="1" ht="24.95" customHeight="1" x14ac:dyDescent="0.25">
      <c r="A63" s="29" t="s">
        <v>21</v>
      </c>
      <c r="B63" s="14">
        <f t="shared" ref="B63:I63" si="20">SUM(B64:B66)</f>
        <v>56081</v>
      </c>
      <c r="C63" s="14">
        <f t="shared" si="20"/>
        <v>48</v>
      </c>
      <c r="D63" s="23">
        <f t="shared" si="20"/>
        <v>165</v>
      </c>
      <c r="E63" s="14">
        <f t="shared" si="20"/>
        <v>16663</v>
      </c>
      <c r="F63" s="23">
        <f t="shared" si="20"/>
        <v>34282</v>
      </c>
      <c r="G63" s="14">
        <f t="shared" si="20"/>
        <v>27</v>
      </c>
      <c r="H63" s="14">
        <f t="shared" si="20"/>
        <v>145</v>
      </c>
      <c r="I63" s="23">
        <f t="shared" si="20"/>
        <v>5136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pans="1:31" s="42" customFormat="1" ht="18" customHeight="1" x14ac:dyDescent="0.25">
      <c r="A64" s="30" t="s">
        <v>13</v>
      </c>
      <c r="B64" s="14">
        <f t="shared" si="19"/>
        <v>10905</v>
      </c>
      <c r="C64" s="45">
        <v>15</v>
      </c>
      <c r="D64" s="46">
        <v>68</v>
      </c>
      <c r="E64" s="45">
        <v>3078</v>
      </c>
      <c r="F64" s="46">
        <v>7116</v>
      </c>
      <c r="G64" s="45">
        <v>9</v>
      </c>
      <c r="H64" s="45">
        <v>94</v>
      </c>
      <c r="I64" s="46">
        <v>711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pans="1:31" s="42" customFormat="1" ht="18" customHeight="1" x14ac:dyDescent="0.25">
      <c r="A65" s="30" t="s">
        <v>32</v>
      </c>
      <c r="B65" s="14">
        <f>+E65+F65+I65</f>
        <v>19187</v>
      </c>
      <c r="C65" s="39">
        <v>9</v>
      </c>
      <c r="D65" s="39">
        <v>16</v>
      </c>
      <c r="E65" s="39">
        <v>2101</v>
      </c>
      <c r="F65" s="39">
        <v>12677</v>
      </c>
      <c r="G65" s="39">
        <v>11</v>
      </c>
      <c r="H65" s="39">
        <v>44</v>
      </c>
      <c r="I65" s="41">
        <v>4409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pans="1:31" s="42" customFormat="1" ht="18" customHeight="1" x14ac:dyDescent="0.25">
      <c r="A66" s="30" t="s">
        <v>31</v>
      </c>
      <c r="B66" s="14">
        <f>+E66+F66+I66</f>
        <v>25989</v>
      </c>
      <c r="C66" s="45">
        <v>24</v>
      </c>
      <c r="D66" s="46">
        <v>81</v>
      </c>
      <c r="E66" s="45">
        <v>11484</v>
      </c>
      <c r="F66" s="46">
        <v>14489</v>
      </c>
      <c r="G66" s="45">
        <v>7</v>
      </c>
      <c r="H66" s="45">
        <v>7</v>
      </c>
      <c r="I66" s="46">
        <v>16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42" customFormat="1" x14ac:dyDescent="0.25">
      <c r="A67" s="29" t="s">
        <v>22</v>
      </c>
      <c r="B67" s="14">
        <f t="shared" ref="B67:I67" si="21">SUM(B68:B70)</f>
        <v>9872</v>
      </c>
      <c r="C67" s="14">
        <f t="shared" si="21"/>
        <v>4</v>
      </c>
      <c r="D67" s="14">
        <f t="shared" si="21"/>
        <v>22</v>
      </c>
      <c r="E67" s="14">
        <f t="shared" si="21"/>
        <v>465</v>
      </c>
      <c r="F67" s="23">
        <f t="shared" si="21"/>
        <v>9363</v>
      </c>
      <c r="G67" s="14">
        <f t="shared" si="21"/>
        <v>1</v>
      </c>
      <c r="H67" s="14">
        <f t="shared" si="21"/>
        <v>8</v>
      </c>
      <c r="I67" s="23">
        <f t="shared" si="21"/>
        <v>44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1" s="42" customFormat="1" ht="18" customHeight="1" x14ac:dyDescent="0.25">
      <c r="A68" s="30" t="s">
        <v>13</v>
      </c>
      <c r="B68" s="14">
        <f t="shared" si="19"/>
        <v>3002</v>
      </c>
      <c r="C68" s="45">
        <v>3</v>
      </c>
      <c r="D68" s="46">
        <v>21</v>
      </c>
      <c r="E68" s="45">
        <v>313</v>
      </c>
      <c r="F68" s="46">
        <v>2689</v>
      </c>
      <c r="G68" s="45">
        <v>0</v>
      </c>
      <c r="H68" s="45">
        <v>0</v>
      </c>
      <c r="I68" s="46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1:31" s="42" customFormat="1" ht="18" customHeight="1" x14ac:dyDescent="0.25">
      <c r="A69" s="30" t="s">
        <v>32</v>
      </c>
      <c r="B69" s="14">
        <f>+E69+F69+I69</f>
        <v>4304</v>
      </c>
      <c r="C69" s="39">
        <v>0</v>
      </c>
      <c r="D69" s="39">
        <v>0</v>
      </c>
      <c r="E69" s="39">
        <v>0</v>
      </c>
      <c r="F69" s="39">
        <v>4304</v>
      </c>
      <c r="G69" s="39">
        <v>0</v>
      </c>
      <c r="H69" s="39">
        <v>0</v>
      </c>
      <c r="I69" s="41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s="42" customFormat="1" ht="18" customHeight="1" x14ac:dyDescent="0.25">
      <c r="A70" s="30" t="s">
        <v>31</v>
      </c>
      <c r="B70" s="14">
        <f>+E70+F70+I70</f>
        <v>2566</v>
      </c>
      <c r="C70" s="45">
        <v>1</v>
      </c>
      <c r="D70" s="46">
        <v>1</v>
      </c>
      <c r="E70" s="45">
        <v>152</v>
      </c>
      <c r="F70" s="46">
        <v>2370</v>
      </c>
      <c r="G70" s="45">
        <v>1</v>
      </c>
      <c r="H70" s="45">
        <v>8</v>
      </c>
      <c r="I70" s="46">
        <v>44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pans="1:31" s="42" customFormat="1" ht="24.95" customHeight="1" x14ac:dyDescent="0.25">
      <c r="A71" s="29" t="s">
        <v>15</v>
      </c>
      <c r="B71" s="14">
        <f t="shared" ref="B71:I71" si="22">SUM(B72:B74)</f>
        <v>102794</v>
      </c>
      <c r="C71" s="14">
        <f t="shared" si="22"/>
        <v>27</v>
      </c>
      <c r="D71" s="23">
        <f t="shared" si="22"/>
        <v>217</v>
      </c>
      <c r="E71" s="14">
        <f t="shared" si="22"/>
        <v>23794</v>
      </c>
      <c r="F71" s="23">
        <f t="shared" si="22"/>
        <v>77790</v>
      </c>
      <c r="G71" s="14">
        <f t="shared" si="22"/>
        <v>7</v>
      </c>
      <c r="H71" s="14">
        <f t="shared" si="22"/>
        <v>160</v>
      </c>
      <c r="I71" s="23">
        <f t="shared" si="22"/>
        <v>1210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42" customFormat="1" ht="19.149999999999999" customHeight="1" x14ac:dyDescent="0.25">
      <c r="A72" s="30" t="s">
        <v>13</v>
      </c>
      <c r="B72" s="14">
        <f t="shared" si="19"/>
        <v>22898</v>
      </c>
      <c r="C72" s="45">
        <v>13</v>
      </c>
      <c r="D72" s="46">
        <v>179</v>
      </c>
      <c r="E72" s="45">
        <v>8286</v>
      </c>
      <c r="F72" s="46">
        <v>14185</v>
      </c>
      <c r="G72" s="45">
        <v>1</v>
      </c>
      <c r="H72" s="45">
        <v>150</v>
      </c>
      <c r="I72" s="46">
        <v>427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42" customFormat="1" ht="19.149999999999999" customHeight="1" x14ac:dyDescent="0.25">
      <c r="A73" s="30" t="s">
        <v>32</v>
      </c>
      <c r="B73" s="14">
        <f>+E73+F73+I73</f>
        <v>35897</v>
      </c>
      <c r="C73" s="39">
        <v>11</v>
      </c>
      <c r="D73" s="39">
        <v>24</v>
      </c>
      <c r="E73" s="39">
        <v>9642</v>
      </c>
      <c r="F73" s="39">
        <v>26096</v>
      </c>
      <c r="G73" s="39">
        <v>2</v>
      </c>
      <c r="H73" s="39">
        <v>5</v>
      </c>
      <c r="I73" s="41">
        <v>159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42" customFormat="1" ht="19.149999999999999" customHeight="1" x14ac:dyDescent="0.25">
      <c r="A74" s="30" t="s">
        <v>31</v>
      </c>
      <c r="B74" s="14">
        <f>+E74+F74+I74</f>
        <v>43999</v>
      </c>
      <c r="C74" s="45">
        <v>3</v>
      </c>
      <c r="D74" s="70">
        <v>14</v>
      </c>
      <c r="E74" s="45">
        <v>5866</v>
      </c>
      <c r="F74" s="71">
        <v>37509</v>
      </c>
      <c r="G74" s="45">
        <v>4</v>
      </c>
      <c r="H74" s="45">
        <v>5</v>
      </c>
      <c r="I74" s="46">
        <v>624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42" customFormat="1" ht="27" customHeight="1" x14ac:dyDescent="0.25">
      <c r="A75" s="29" t="s">
        <v>16</v>
      </c>
      <c r="B75" s="14">
        <f t="shared" ref="B75:I75" si="23">SUM(B76:B78)</f>
        <v>31809</v>
      </c>
      <c r="C75" s="14">
        <f t="shared" si="23"/>
        <v>18</v>
      </c>
      <c r="D75" s="23">
        <f t="shared" si="23"/>
        <v>165</v>
      </c>
      <c r="E75" s="14">
        <f t="shared" si="23"/>
        <v>9414</v>
      </c>
      <c r="F75" s="23">
        <f t="shared" si="23"/>
        <v>17557</v>
      </c>
      <c r="G75" s="14">
        <f t="shared" si="23"/>
        <v>4</v>
      </c>
      <c r="H75" s="14">
        <f t="shared" si="23"/>
        <v>5</v>
      </c>
      <c r="I75" s="23">
        <f t="shared" si="23"/>
        <v>4838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42" customFormat="1" ht="19.149999999999999" customHeight="1" x14ac:dyDescent="0.25">
      <c r="A76" s="30" t="s">
        <v>13</v>
      </c>
      <c r="B76" s="14">
        <f t="shared" si="19"/>
        <v>6261</v>
      </c>
      <c r="C76" s="45">
        <v>10</v>
      </c>
      <c r="D76" s="46">
        <v>70</v>
      </c>
      <c r="E76" s="45">
        <v>3072</v>
      </c>
      <c r="F76" s="46">
        <v>3189</v>
      </c>
      <c r="G76" s="45">
        <v>0</v>
      </c>
      <c r="H76" s="45">
        <v>0</v>
      </c>
      <c r="I76" s="46">
        <v>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42" customFormat="1" ht="19.149999999999999" customHeight="1" x14ac:dyDescent="0.25">
      <c r="A77" s="30" t="s">
        <v>32</v>
      </c>
      <c r="B77" s="14">
        <f>+E77+F77+I77</f>
        <v>13115</v>
      </c>
      <c r="C77" s="39">
        <v>4</v>
      </c>
      <c r="D77" s="39">
        <v>51</v>
      </c>
      <c r="E77" s="39">
        <v>1905</v>
      </c>
      <c r="F77" s="39">
        <v>6372</v>
      </c>
      <c r="G77" s="39">
        <v>4</v>
      </c>
      <c r="H77" s="39">
        <v>5</v>
      </c>
      <c r="I77" s="41">
        <v>4838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42" customFormat="1" ht="19.149999999999999" customHeight="1" x14ac:dyDescent="0.25">
      <c r="A78" s="30" t="s">
        <v>31</v>
      </c>
      <c r="B78" s="14">
        <f>+E78+F78+I78</f>
        <v>12433</v>
      </c>
      <c r="C78" s="45">
        <v>4</v>
      </c>
      <c r="D78" s="46">
        <v>44</v>
      </c>
      <c r="E78" s="45">
        <v>4437</v>
      </c>
      <c r="F78" s="46">
        <v>7996</v>
      </c>
      <c r="G78" s="45">
        <v>0</v>
      </c>
      <c r="H78" s="45">
        <v>0</v>
      </c>
      <c r="I78" s="46">
        <v>0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42" customFormat="1" ht="27" customHeight="1" x14ac:dyDescent="0.25">
      <c r="A79" s="29" t="s">
        <v>23</v>
      </c>
      <c r="B79" s="14">
        <f t="shared" ref="B79:I79" si="24">SUM(B80:B81)</f>
        <v>151</v>
      </c>
      <c r="C79" s="14">
        <f t="shared" si="24"/>
        <v>0</v>
      </c>
      <c r="D79" s="23">
        <f t="shared" si="24"/>
        <v>0</v>
      </c>
      <c r="E79" s="14">
        <f t="shared" si="24"/>
        <v>0</v>
      </c>
      <c r="F79" s="23">
        <f t="shared" si="24"/>
        <v>0</v>
      </c>
      <c r="G79" s="14">
        <f t="shared" si="24"/>
        <v>1</v>
      </c>
      <c r="H79" s="14">
        <f t="shared" si="24"/>
        <v>69</v>
      </c>
      <c r="I79" s="23">
        <f t="shared" si="24"/>
        <v>151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42" customFormat="1" ht="18" customHeight="1" x14ac:dyDescent="0.25">
      <c r="A80" s="30" t="s">
        <v>13</v>
      </c>
      <c r="B80" s="14">
        <f t="shared" si="19"/>
        <v>151</v>
      </c>
      <c r="C80" s="45">
        <v>0</v>
      </c>
      <c r="D80" s="46">
        <v>0</v>
      </c>
      <c r="E80" s="45">
        <v>0</v>
      </c>
      <c r="F80" s="46">
        <v>0</v>
      </c>
      <c r="G80" s="45">
        <v>1</v>
      </c>
      <c r="H80" s="45">
        <v>69</v>
      </c>
      <c r="I80" s="46">
        <v>151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31" s="42" customFormat="1" ht="18" customHeight="1" x14ac:dyDescent="0.25">
      <c r="A81" s="30" t="s">
        <v>31</v>
      </c>
      <c r="B81" s="14">
        <f>+E81+F81+I81</f>
        <v>0</v>
      </c>
      <c r="C81" s="45">
        <v>0</v>
      </c>
      <c r="D81" s="46">
        <v>0</v>
      </c>
      <c r="E81" s="45">
        <v>0</v>
      </c>
      <c r="F81" s="46">
        <v>0</v>
      </c>
      <c r="G81" s="45">
        <v>0</v>
      </c>
      <c r="H81" s="45">
        <v>0</v>
      </c>
      <c r="I81" s="46">
        <v>0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31" s="42" customFormat="1" ht="27" customHeight="1" x14ac:dyDescent="0.25">
      <c r="A82" s="29" t="s">
        <v>24</v>
      </c>
      <c r="B82" s="14">
        <f t="shared" ref="B82:I82" si="25">SUM(B83:B85)</f>
        <v>23461</v>
      </c>
      <c r="C82" s="14">
        <f t="shared" si="25"/>
        <v>2</v>
      </c>
      <c r="D82" s="23">
        <f t="shared" si="25"/>
        <v>348</v>
      </c>
      <c r="E82" s="14">
        <f t="shared" si="25"/>
        <v>863</v>
      </c>
      <c r="F82" s="23">
        <f t="shared" si="25"/>
        <v>22598</v>
      </c>
      <c r="G82" s="14">
        <f t="shared" si="25"/>
        <v>0</v>
      </c>
      <c r="H82" s="14">
        <f t="shared" si="25"/>
        <v>0</v>
      </c>
      <c r="I82" s="23">
        <f t="shared" si="25"/>
        <v>0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31" s="42" customFormat="1" ht="18" customHeight="1" x14ac:dyDescent="0.25">
      <c r="A83" s="30" t="s">
        <v>13</v>
      </c>
      <c r="B83" s="14">
        <f t="shared" si="19"/>
        <v>13928</v>
      </c>
      <c r="C83" s="45">
        <v>1</v>
      </c>
      <c r="D83" s="46">
        <v>174</v>
      </c>
      <c r="E83" s="45">
        <v>730</v>
      </c>
      <c r="F83" s="46">
        <v>13198</v>
      </c>
      <c r="G83" s="45">
        <v>0</v>
      </c>
      <c r="H83" s="45">
        <v>0</v>
      </c>
      <c r="I83" s="46">
        <v>0</v>
      </c>
      <c r="J83" s="10"/>
      <c r="K83" s="46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31" s="42" customFormat="1" ht="18" customHeight="1" x14ac:dyDescent="0.25">
      <c r="A84" s="30" t="s">
        <v>32</v>
      </c>
      <c r="B84" s="14">
        <f>+E84+F84+I84</f>
        <v>6520</v>
      </c>
      <c r="C84" s="39">
        <v>1</v>
      </c>
      <c r="D84" s="39">
        <v>174</v>
      </c>
      <c r="E84" s="39">
        <v>133</v>
      </c>
      <c r="F84" s="39">
        <v>6387</v>
      </c>
      <c r="G84" s="39">
        <v>0</v>
      </c>
      <c r="H84" s="39">
        <v>0</v>
      </c>
      <c r="I84" s="41">
        <v>0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31" s="42" customFormat="1" ht="18" customHeight="1" x14ac:dyDescent="0.25">
      <c r="A85" s="30" t="s">
        <v>31</v>
      </c>
      <c r="B85" s="14">
        <f>+E85+F85+I85</f>
        <v>3013</v>
      </c>
      <c r="C85" s="45">
        <v>0</v>
      </c>
      <c r="D85" s="46">
        <v>0</v>
      </c>
      <c r="E85" s="45">
        <v>0</v>
      </c>
      <c r="F85" s="46">
        <v>3013</v>
      </c>
      <c r="G85" s="45">
        <v>0</v>
      </c>
      <c r="H85" s="45">
        <v>0</v>
      </c>
      <c r="I85" s="46">
        <v>0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31" s="42" customFormat="1" ht="27" customHeight="1" x14ac:dyDescent="0.25">
      <c r="A86" s="29" t="s">
        <v>17</v>
      </c>
      <c r="B86" s="14">
        <f t="shared" ref="B86:I86" si="26">SUM(B87:B89)</f>
        <v>1708</v>
      </c>
      <c r="C86" s="14">
        <f t="shared" si="26"/>
        <v>12</v>
      </c>
      <c r="D86" s="23">
        <f t="shared" si="26"/>
        <v>11</v>
      </c>
      <c r="E86" s="14">
        <f t="shared" si="26"/>
        <v>271</v>
      </c>
      <c r="F86" s="23">
        <f t="shared" si="26"/>
        <v>1087</v>
      </c>
      <c r="G86" s="14">
        <f t="shared" si="26"/>
        <v>5</v>
      </c>
      <c r="H86" s="14">
        <f t="shared" si="26"/>
        <v>5</v>
      </c>
      <c r="I86" s="23">
        <f t="shared" si="26"/>
        <v>350</v>
      </c>
      <c r="J86" s="10"/>
      <c r="K86" s="36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31" s="42" customFormat="1" ht="18" customHeight="1" x14ac:dyDescent="0.25">
      <c r="A87" s="30" t="s">
        <v>13</v>
      </c>
      <c r="B87" s="14">
        <f t="shared" si="19"/>
        <v>614</v>
      </c>
      <c r="C87" s="45">
        <v>7</v>
      </c>
      <c r="D87" s="46">
        <v>6</v>
      </c>
      <c r="E87" s="45">
        <v>188</v>
      </c>
      <c r="F87" s="46">
        <v>416</v>
      </c>
      <c r="G87" s="45">
        <v>1</v>
      </c>
      <c r="H87" s="45">
        <v>1</v>
      </c>
      <c r="I87" s="46">
        <v>10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31" s="42" customFormat="1" ht="18" customHeight="1" x14ac:dyDescent="0.25">
      <c r="A88" s="30" t="s">
        <v>32</v>
      </c>
      <c r="B88" s="14">
        <f>+E88+F88+I88</f>
        <v>790</v>
      </c>
      <c r="C88" s="39">
        <v>0</v>
      </c>
      <c r="D88" s="39">
        <v>0</v>
      </c>
      <c r="E88" s="39">
        <v>0</v>
      </c>
      <c r="F88" s="39">
        <v>453</v>
      </c>
      <c r="G88" s="39">
        <v>3</v>
      </c>
      <c r="H88" s="39">
        <v>3</v>
      </c>
      <c r="I88" s="41">
        <v>337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31" s="42" customFormat="1" ht="18" customHeight="1" x14ac:dyDescent="0.25">
      <c r="A89" s="30" t="s">
        <v>31</v>
      </c>
      <c r="B89" s="14">
        <f>+E89+F89+I89</f>
        <v>304</v>
      </c>
      <c r="C89" s="45">
        <v>5</v>
      </c>
      <c r="D89" s="46">
        <v>5</v>
      </c>
      <c r="E89" s="45">
        <v>83</v>
      </c>
      <c r="F89" s="46">
        <v>218</v>
      </c>
      <c r="G89" s="45">
        <v>1</v>
      </c>
      <c r="H89" s="45">
        <v>1</v>
      </c>
      <c r="I89" s="46">
        <v>3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31" s="42" customFormat="1" ht="25.35" customHeight="1" x14ac:dyDescent="0.25">
      <c r="A90" s="29" t="s">
        <v>18</v>
      </c>
      <c r="B90" s="14">
        <f t="shared" ref="B90:I90" si="27">SUM(B91:B93)</f>
        <v>25379</v>
      </c>
      <c r="C90" s="14">
        <f t="shared" si="27"/>
        <v>5</v>
      </c>
      <c r="D90" s="23">
        <f t="shared" si="27"/>
        <v>107</v>
      </c>
      <c r="E90" s="14">
        <f t="shared" si="27"/>
        <v>10063</v>
      </c>
      <c r="F90" s="23">
        <f t="shared" si="27"/>
        <v>13879</v>
      </c>
      <c r="G90" s="14">
        <f t="shared" si="27"/>
        <v>1</v>
      </c>
      <c r="H90" s="14">
        <f t="shared" si="27"/>
        <v>20</v>
      </c>
      <c r="I90" s="23">
        <f t="shared" si="27"/>
        <v>1437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31" s="42" customFormat="1" ht="18" customHeight="1" x14ac:dyDescent="0.25">
      <c r="A91" s="30" t="s">
        <v>13</v>
      </c>
      <c r="B91" s="14">
        <f t="shared" si="19"/>
        <v>4080</v>
      </c>
      <c r="C91" s="45">
        <v>1</v>
      </c>
      <c r="D91" s="46">
        <v>1</v>
      </c>
      <c r="E91" s="45">
        <v>3262</v>
      </c>
      <c r="F91" s="46">
        <v>818</v>
      </c>
      <c r="G91" s="45">
        <v>0</v>
      </c>
      <c r="H91" s="45">
        <v>0</v>
      </c>
      <c r="I91" s="46">
        <v>0</v>
      </c>
      <c r="J91" s="10"/>
      <c r="K91" s="46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31" s="42" customFormat="1" ht="18" customHeight="1" x14ac:dyDescent="0.25">
      <c r="A92" s="30" t="s">
        <v>32</v>
      </c>
      <c r="B92" s="14">
        <f>+E92+F92+I92</f>
        <v>9092</v>
      </c>
      <c r="C92" s="39">
        <v>3</v>
      </c>
      <c r="D92" s="39">
        <v>105</v>
      </c>
      <c r="E92" s="39">
        <v>6320</v>
      </c>
      <c r="F92" s="39">
        <v>2772</v>
      </c>
      <c r="G92" s="39">
        <v>0</v>
      </c>
      <c r="H92" s="39">
        <v>0</v>
      </c>
      <c r="I92" s="41">
        <v>0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31" s="42" customFormat="1" ht="18" customHeight="1" x14ac:dyDescent="0.25">
      <c r="A93" s="30" t="s">
        <v>31</v>
      </c>
      <c r="B93" s="14">
        <f>+E93+F93+I93</f>
        <v>12207</v>
      </c>
      <c r="C93" s="45">
        <v>1</v>
      </c>
      <c r="D93" s="46">
        <v>1</v>
      </c>
      <c r="E93" s="45">
        <v>481</v>
      </c>
      <c r="F93" s="46">
        <v>10289</v>
      </c>
      <c r="G93" s="45">
        <v>1</v>
      </c>
      <c r="H93" s="45">
        <v>20</v>
      </c>
      <c r="I93" s="46">
        <v>1437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pans="1:31" s="42" customFormat="1" ht="32.25" customHeight="1" x14ac:dyDescent="0.25">
      <c r="A94" s="28" t="s">
        <v>46</v>
      </c>
      <c r="B94" s="14"/>
      <c r="C94" s="45"/>
      <c r="D94" s="46"/>
      <c r="E94" s="45"/>
      <c r="F94" s="46"/>
      <c r="G94" s="54"/>
      <c r="H94" s="54"/>
      <c r="I94" s="5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pans="1:31" s="42" customFormat="1" ht="27" customHeight="1" x14ac:dyDescent="0.25">
      <c r="A95" s="29" t="s">
        <v>34</v>
      </c>
      <c r="B95" s="14">
        <f t="shared" ref="B95:I95" si="28">SUM(B96:B98)</f>
        <v>78942</v>
      </c>
      <c r="C95" s="14">
        <f t="shared" si="28"/>
        <v>37</v>
      </c>
      <c r="D95" s="23">
        <f t="shared" si="28"/>
        <v>111</v>
      </c>
      <c r="E95" s="14">
        <f t="shared" si="28"/>
        <v>22222</v>
      </c>
      <c r="F95" s="23">
        <f t="shared" si="28"/>
        <v>54743</v>
      </c>
      <c r="G95" s="14">
        <f t="shared" si="28"/>
        <v>12</v>
      </c>
      <c r="H95" s="14">
        <f t="shared" si="28"/>
        <v>21</v>
      </c>
      <c r="I95" s="23">
        <f t="shared" si="28"/>
        <v>1977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pans="1:31" s="42" customFormat="1" ht="18" customHeight="1" x14ac:dyDescent="0.25">
      <c r="A96" s="30" t="s">
        <v>13</v>
      </c>
      <c r="B96" s="14">
        <f t="shared" si="19"/>
        <v>17308</v>
      </c>
      <c r="C96" s="45">
        <v>15</v>
      </c>
      <c r="D96" s="46">
        <v>70</v>
      </c>
      <c r="E96" s="45">
        <v>9900</v>
      </c>
      <c r="F96" s="46">
        <v>7229</v>
      </c>
      <c r="G96" s="45">
        <v>2</v>
      </c>
      <c r="H96" s="45">
        <v>3</v>
      </c>
      <c r="I96" s="46">
        <v>179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pans="1:31" s="42" customFormat="1" ht="18" customHeight="1" x14ac:dyDescent="0.25">
      <c r="A97" s="30" t="s">
        <v>32</v>
      </c>
      <c r="B97" s="14">
        <f>+E97+F97+I97</f>
        <v>34423</v>
      </c>
      <c r="C97" s="39">
        <v>10</v>
      </c>
      <c r="D97" s="39">
        <v>29</v>
      </c>
      <c r="E97" s="39">
        <v>11104</v>
      </c>
      <c r="F97" s="39">
        <v>22831</v>
      </c>
      <c r="G97" s="39">
        <v>3</v>
      </c>
      <c r="H97" s="39">
        <v>3</v>
      </c>
      <c r="I97" s="41">
        <v>488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pans="1:31" s="42" customFormat="1" ht="18" customHeight="1" x14ac:dyDescent="0.25">
      <c r="A98" s="30" t="s">
        <v>31</v>
      </c>
      <c r="B98" s="14">
        <f>+E98+F98+I98</f>
        <v>27211</v>
      </c>
      <c r="C98" s="45">
        <v>12</v>
      </c>
      <c r="D98" s="46">
        <v>12</v>
      </c>
      <c r="E98" s="45">
        <v>1218</v>
      </c>
      <c r="F98" s="46">
        <v>24683</v>
      </c>
      <c r="G98" s="45">
        <v>7</v>
      </c>
      <c r="H98" s="45">
        <v>15</v>
      </c>
      <c r="I98" s="46">
        <v>1310</v>
      </c>
      <c r="J98" s="10"/>
      <c r="K98" s="10"/>
      <c r="L98" s="10"/>
      <c r="M98" s="37"/>
      <c r="N98" s="10"/>
      <c r="O98" s="10"/>
      <c r="P98" s="10"/>
      <c r="Q98" s="10"/>
      <c r="R98" s="10"/>
      <c r="S98" s="10"/>
      <c r="T98" s="10"/>
      <c r="U98" s="10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pans="1:31" s="42" customFormat="1" ht="27" customHeight="1" x14ac:dyDescent="0.25">
      <c r="A99" s="28" t="s">
        <v>38</v>
      </c>
      <c r="B99" s="14">
        <f>B100+B104+B108+B112+B116+B119+B123+B126+B132+B130</f>
        <v>59294</v>
      </c>
      <c r="C99" s="14">
        <f t="shared" ref="C99:I99" si="29">C100+C104+C108+C112+C116+C119+C123+C126+C132+C130</f>
        <v>90</v>
      </c>
      <c r="D99" s="14">
        <f t="shared" si="29"/>
        <v>631</v>
      </c>
      <c r="E99" s="14">
        <f t="shared" si="29"/>
        <v>13329</v>
      </c>
      <c r="F99" s="14">
        <f t="shared" si="29"/>
        <v>45531</v>
      </c>
      <c r="G99" s="14">
        <f t="shared" si="29"/>
        <v>15</v>
      </c>
      <c r="H99" s="14">
        <f t="shared" si="29"/>
        <v>40</v>
      </c>
      <c r="I99" s="23">
        <f t="shared" si="29"/>
        <v>434</v>
      </c>
      <c r="J99" s="10"/>
      <c r="K99" s="37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pans="1:31" s="42" customFormat="1" ht="24.75" customHeight="1" x14ac:dyDescent="0.25">
      <c r="A100" s="29" t="s">
        <v>12</v>
      </c>
      <c r="B100" s="14">
        <f t="shared" ref="B100:I100" si="30">SUM(B101:B103)</f>
        <v>6114</v>
      </c>
      <c r="C100" s="14">
        <f t="shared" si="30"/>
        <v>63</v>
      </c>
      <c r="D100" s="23">
        <f t="shared" si="30"/>
        <v>63</v>
      </c>
      <c r="E100" s="14">
        <f t="shared" si="30"/>
        <v>2758</v>
      </c>
      <c r="F100" s="23">
        <f t="shared" si="30"/>
        <v>3196</v>
      </c>
      <c r="G100" s="14">
        <f t="shared" si="30"/>
        <v>10</v>
      </c>
      <c r="H100" s="14">
        <f t="shared" si="30"/>
        <v>10</v>
      </c>
      <c r="I100" s="23">
        <f t="shared" si="30"/>
        <v>160</v>
      </c>
      <c r="J100" s="10"/>
      <c r="K100" s="10"/>
      <c r="L100" s="37"/>
      <c r="M100" s="10"/>
      <c r="N100" s="10"/>
      <c r="O100" s="10"/>
      <c r="P100" s="10"/>
      <c r="Q100" s="10"/>
      <c r="R100" s="10"/>
      <c r="S100" s="10"/>
      <c r="T100" s="10"/>
      <c r="U100" s="10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pans="1:31" s="42" customFormat="1" ht="18" customHeight="1" x14ac:dyDescent="0.25">
      <c r="A101" s="30" t="s">
        <v>13</v>
      </c>
      <c r="B101" s="14">
        <f t="shared" ref="B101:B105" si="31">+E101+F101+I101</f>
        <v>1206</v>
      </c>
      <c r="C101" s="45">
        <v>23</v>
      </c>
      <c r="D101" s="46">
        <v>23</v>
      </c>
      <c r="E101" s="45">
        <v>775</v>
      </c>
      <c r="F101" s="46">
        <v>422</v>
      </c>
      <c r="G101" s="45">
        <v>4</v>
      </c>
      <c r="H101" s="45">
        <v>4</v>
      </c>
      <c r="I101" s="46">
        <v>9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pans="1:31" s="42" customFormat="1" ht="18" customHeight="1" x14ac:dyDescent="0.25">
      <c r="A102" s="30" t="s">
        <v>32</v>
      </c>
      <c r="B102" s="14">
        <f>+E102+F102+I102</f>
        <v>2158</v>
      </c>
      <c r="C102" s="2">
        <v>12</v>
      </c>
      <c r="D102" s="2">
        <v>12</v>
      </c>
      <c r="E102" s="2">
        <v>738</v>
      </c>
      <c r="F102" s="2">
        <v>1329</v>
      </c>
      <c r="G102" s="2">
        <v>4</v>
      </c>
      <c r="H102" s="2">
        <v>4</v>
      </c>
      <c r="I102" s="56">
        <v>91</v>
      </c>
      <c r="J102" s="10"/>
      <c r="K102" s="10"/>
      <c r="L102" s="37"/>
      <c r="M102" s="10"/>
      <c r="N102" s="10"/>
      <c r="O102" s="10"/>
      <c r="P102" s="10"/>
      <c r="Q102" s="10"/>
      <c r="R102" s="10"/>
      <c r="S102" s="10"/>
      <c r="T102" s="10"/>
      <c r="U102" s="10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pans="1:31" s="42" customFormat="1" ht="18" customHeight="1" x14ac:dyDescent="0.25">
      <c r="A103" s="30" t="s">
        <v>31</v>
      </c>
      <c r="B103" s="14">
        <f>+E103+F103+I103</f>
        <v>2750</v>
      </c>
      <c r="C103" s="45">
        <v>28</v>
      </c>
      <c r="D103" s="46">
        <v>28</v>
      </c>
      <c r="E103" s="45">
        <v>1245</v>
      </c>
      <c r="F103" s="46">
        <v>1445</v>
      </c>
      <c r="G103" s="45">
        <v>2</v>
      </c>
      <c r="H103" s="45">
        <v>2</v>
      </c>
      <c r="I103" s="46">
        <v>60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pans="1:31" s="42" customFormat="1" ht="27" customHeight="1" x14ac:dyDescent="0.25">
      <c r="A104" s="52" t="s">
        <v>20</v>
      </c>
      <c r="B104" s="14">
        <f t="shared" ref="B104:I104" si="32">SUM(B105:B107)</f>
        <v>408</v>
      </c>
      <c r="C104" s="57">
        <f t="shared" si="32"/>
        <v>2</v>
      </c>
      <c r="D104" s="57">
        <f t="shared" si="32"/>
        <v>4</v>
      </c>
      <c r="E104" s="57">
        <f t="shared" si="32"/>
        <v>270</v>
      </c>
      <c r="F104" s="57">
        <f t="shared" si="32"/>
        <v>86</v>
      </c>
      <c r="G104" s="14">
        <f t="shared" si="32"/>
        <v>1</v>
      </c>
      <c r="H104" s="14">
        <f t="shared" si="32"/>
        <v>2</v>
      </c>
      <c r="I104" s="23">
        <f t="shared" si="32"/>
        <v>52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pans="1:31" s="42" customFormat="1" ht="18" customHeight="1" x14ac:dyDescent="0.25">
      <c r="A105" s="43" t="s">
        <v>13</v>
      </c>
      <c r="B105" s="14">
        <f t="shared" si="31"/>
        <v>86</v>
      </c>
      <c r="C105" s="45">
        <v>0</v>
      </c>
      <c r="D105" s="46">
        <v>0</v>
      </c>
      <c r="E105" s="45">
        <v>0</v>
      </c>
      <c r="F105" s="46">
        <v>86</v>
      </c>
      <c r="G105" s="45">
        <v>0</v>
      </c>
      <c r="H105" s="45">
        <v>0</v>
      </c>
      <c r="I105" s="46">
        <v>0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pans="1:31" s="42" customFormat="1" ht="18" customHeight="1" x14ac:dyDescent="0.25">
      <c r="A106" s="30" t="s">
        <v>32</v>
      </c>
      <c r="B106" s="14">
        <f>+E106+F106+I106</f>
        <v>52</v>
      </c>
      <c r="C106" s="2">
        <v>0</v>
      </c>
      <c r="D106" s="2">
        <v>0</v>
      </c>
      <c r="E106" s="2">
        <v>0</v>
      </c>
      <c r="F106" s="2">
        <v>0</v>
      </c>
      <c r="G106" s="2">
        <v>1</v>
      </c>
      <c r="H106" s="2">
        <v>2</v>
      </c>
      <c r="I106" s="56">
        <v>52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31" s="42" customFormat="1" ht="18" customHeight="1" x14ac:dyDescent="0.25">
      <c r="A107" s="30" t="s">
        <v>31</v>
      </c>
      <c r="B107" s="14">
        <f>+E107+F107+I107</f>
        <v>270</v>
      </c>
      <c r="C107" s="45">
        <v>2</v>
      </c>
      <c r="D107" s="46">
        <v>4</v>
      </c>
      <c r="E107" s="45">
        <v>270</v>
      </c>
      <c r="F107" s="46">
        <v>0</v>
      </c>
      <c r="G107" s="45">
        <v>0</v>
      </c>
      <c r="H107" s="45">
        <v>0</v>
      </c>
      <c r="I107" s="46">
        <v>0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31" s="42" customFormat="1" ht="27" customHeight="1" x14ac:dyDescent="0.25">
      <c r="A108" s="29" t="s">
        <v>33</v>
      </c>
      <c r="B108" s="14">
        <f t="shared" ref="B108:I108" si="33">SUM(B109:B111)</f>
        <v>21988</v>
      </c>
      <c r="C108" s="14">
        <f t="shared" si="33"/>
        <v>13</v>
      </c>
      <c r="D108" s="23">
        <f t="shared" si="33"/>
        <v>256</v>
      </c>
      <c r="E108" s="14">
        <f t="shared" si="33"/>
        <v>7291</v>
      </c>
      <c r="F108" s="23">
        <f t="shared" si="33"/>
        <v>14478</v>
      </c>
      <c r="G108" s="14">
        <f t="shared" si="33"/>
        <v>3</v>
      </c>
      <c r="H108" s="14">
        <f t="shared" si="33"/>
        <v>26</v>
      </c>
      <c r="I108" s="23">
        <f t="shared" si="33"/>
        <v>219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31" s="42" customFormat="1" ht="18" customHeight="1" x14ac:dyDescent="0.25">
      <c r="A109" s="30" t="s">
        <v>13</v>
      </c>
      <c r="B109" s="14">
        <f>+E109+F109+I109</f>
        <v>5773</v>
      </c>
      <c r="C109" s="45">
        <v>3</v>
      </c>
      <c r="D109" s="46">
        <v>16</v>
      </c>
      <c r="E109" s="45">
        <v>506</v>
      </c>
      <c r="F109" s="46">
        <v>5199</v>
      </c>
      <c r="G109" s="45">
        <v>2</v>
      </c>
      <c r="H109" s="45">
        <v>20</v>
      </c>
      <c r="I109" s="46">
        <v>68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31" s="42" customFormat="1" ht="18" customHeight="1" x14ac:dyDescent="0.25">
      <c r="A110" s="30" t="s">
        <v>32</v>
      </c>
      <c r="B110" s="14">
        <f>+E110+F110+I110</f>
        <v>7060</v>
      </c>
      <c r="C110" s="39">
        <v>7</v>
      </c>
      <c r="D110" s="39">
        <v>40</v>
      </c>
      <c r="E110" s="39">
        <v>1174</v>
      </c>
      <c r="F110" s="39">
        <v>5735</v>
      </c>
      <c r="G110" s="39">
        <v>1</v>
      </c>
      <c r="H110" s="39">
        <v>6</v>
      </c>
      <c r="I110" s="41">
        <v>151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pans="1:31" s="42" customFormat="1" ht="18" customHeight="1" x14ac:dyDescent="0.25">
      <c r="A111" s="30" t="s">
        <v>31</v>
      </c>
      <c r="B111" s="14">
        <f>+E111+F111+I111</f>
        <v>9155</v>
      </c>
      <c r="C111" s="45">
        <v>3</v>
      </c>
      <c r="D111" s="46">
        <v>200</v>
      </c>
      <c r="E111" s="45">
        <v>5611</v>
      </c>
      <c r="F111" s="46">
        <v>3544</v>
      </c>
      <c r="G111" s="45">
        <v>0</v>
      </c>
      <c r="H111" s="45">
        <v>0</v>
      </c>
      <c r="I111" s="46">
        <v>0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pans="1:31" s="42" customFormat="1" ht="27" customHeight="1" x14ac:dyDescent="0.25">
      <c r="A112" s="29" t="s">
        <v>14</v>
      </c>
      <c r="B112" s="14">
        <f t="shared" ref="B112:I112" si="34">SUM(B113:B115)</f>
        <v>13753</v>
      </c>
      <c r="C112" s="14">
        <f t="shared" si="34"/>
        <v>9</v>
      </c>
      <c r="D112" s="14">
        <f t="shared" si="34"/>
        <v>16</v>
      </c>
      <c r="E112" s="57">
        <f t="shared" si="34"/>
        <v>408</v>
      </c>
      <c r="F112" s="58">
        <f t="shared" si="34"/>
        <v>13342</v>
      </c>
      <c r="G112" s="14">
        <f t="shared" si="34"/>
        <v>1</v>
      </c>
      <c r="H112" s="14">
        <f t="shared" si="34"/>
        <v>2</v>
      </c>
      <c r="I112" s="23">
        <f t="shared" si="34"/>
        <v>3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pans="1:31" s="42" customFormat="1" ht="21.2" customHeight="1" x14ac:dyDescent="0.25">
      <c r="A113" s="30" t="s">
        <v>13</v>
      </c>
      <c r="B113" s="14">
        <f>+E113+F113+I113</f>
        <v>3762</v>
      </c>
      <c r="C113" s="45">
        <v>3</v>
      </c>
      <c r="D113" s="46">
        <v>3</v>
      </c>
      <c r="E113" s="45">
        <v>103</v>
      </c>
      <c r="F113" s="46">
        <v>3656</v>
      </c>
      <c r="G113" s="45">
        <v>1</v>
      </c>
      <c r="H113" s="45">
        <v>2</v>
      </c>
      <c r="I113" s="46">
        <v>3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pans="1:31" s="42" customFormat="1" ht="21.2" customHeight="1" x14ac:dyDescent="0.25">
      <c r="A114" s="30" t="s">
        <v>32</v>
      </c>
      <c r="B114" s="14">
        <f>+E114+F114+I114</f>
        <v>5056</v>
      </c>
      <c r="C114" s="39">
        <v>2</v>
      </c>
      <c r="D114" s="39">
        <v>2</v>
      </c>
      <c r="E114" s="39">
        <v>7</v>
      </c>
      <c r="F114" s="39">
        <v>5049</v>
      </c>
      <c r="G114" s="39">
        <v>0</v>
      </c>
      <c r="H114" s="39">
        <v>0</v>
      </c>
      <c r="I114" s="41">
        <v>0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pans="1:31" s="42" customFormat="1" ht="21.2" customHeight="1" x14ac:dyDescent="0.25">
      <c r="A115" s="30" t="s">
        <v>31</v>
      </c>
      <c r="B115" s="14">
        <f>+E115+F115+I115</f>
        <v>4935</v>
      </c>
      <c r="C115" s="45">
        <v>4</v>
      </c>
      <c r="D115" s="46">
        <v>11</v>
      </c>
      <c r="E115" s="45">
        <v>298</v>
      </c>
      <c r="F115" s="46">
        <v>4637</v>
      </c>
      <c r="G115" s="45">
        <v>0</v>
      </c>
      <c r="H115" s="45">
        <v>0</v>
      </c>
      <c r="I115" s="46">
        <v>0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pans="1:31" s="42" customFormat="1" ht="27" customHeight="1" x14ac:dyDescent="0.25">
      <c r="A116" s="29" t="s">
        <v>15</v>
      </c>
      <c r="B116" s="14">
        <f t="shared" ref="B116:I116" si="35">SUM(B117:B118)</f>
        <v>370</v>
      </c>
      <c r="C116" s="14">
        <f t="shared" si="35"/>
        <v>0</v>
      </c>
      <c r="D116" s="14">
        <f t="shared" si="35"/>
        <v>0</v>
      </c>
      <c r="E116" s="14">
        <f t="shared" si="35"/>
        <v>0</v>
      </c>
      <c r="F116" s="14">
        <f t="shared" si="35"/>
        <v>370</v>
      </c>
      <c r="G116" s="14">
        <f t="shared" si="35"/>
        <v>0</v>
      </c>
      <c r="H116" s="14">
        <f t="shared" si="35"/>
        <v>0</v>
      </c>
      <c r="I116" s="23">
        <f t="shared" si="35"/>
        <v>0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pans="1:31" s="42" customFormat="1" ht="27" customHeight="1" x14ac:dyDescent="0.25">
      <c r="A117" s="30" t="s">
        <v>32</v>
      </c>
      <c r="B117" s="14">
        <f>+E117+F117+I117</f>
        <v>291</v>
      </c>
      <c r="C117" s="39">
        <v>0</v>
      </c>
      <c r="D117" s="39">
        <v>0</v>
      </c>
      <c r="E117" s="39">
        <v>0</v>
      </c>
      <c r="F117" s="39">
        <v>291</v>
      </c>
      <c r="G117" s="39">
        <v>0</v>
      </c>
      <c r="H117" s="39">
        <v>0</v>
      </c>
      <c r="I117" s="41">
        <v>0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pans="1:31" s="42" customFormat="1" ht="21.2" customHeight="1" x14ac:dyDescent="0.25">
      <c r="A118" s="30" t="s">
        <v>31</v>
      </c>
      <c r="B118" s="14">
        <f>+E118+F118+I118</f>
        <v>79</v>
      </c>
      <c r="C118" s="39">
        <v>0</v>
      </c>
      <c r="D118" s="39">
        <v>0</v>
      </c>
      <c r="E118" s="39">
        <v>0</v>
      </c>
      <c r="F118" s="46">
        <v>79</v>
      </c>
      <c r="G118" s="45">
        <v>0</v>
      </c>
      <c r="H118" s="45">
        <v>0</v>
      </c>
      <c r="I118" s="46">
        <v>0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pans="1:31" s="42" customFormat="1" ht="27" customHeight="1" x14ac:dyDescent="0.25">
      <c r="A119" s="29" t="s">
        <v>16</v>
      </c>
      <c r="B119" s="14">
        <f t="shared" ref="B119:I119" si="36">SUM(B120:B122)</f>
        <v>1936</v>
      </c>
      <c r="C119" s="14">
        <f t="shared" si="36"/>
        <v>0</v>
      </c>
      <c r="D119" s="23">
        <f t="shared" si="36"/>
        <v>0</v>
      </c>
      <c r="E119" s="14">
        <f t="shared" si="36"/>
        <v>0</v>
      </c>
      <c r="F119" s="23">
        <f t="shared" si="36"/>
        <v>1936</v>
      </c>
      <c r="G119" s="14">
        <f t="shared" si="36"/>
        <v>0</v>
      </c>
      <c r="H119" s="14">
        <f t="shared" si="36"/>
        <v>0</v>
      </c>
      <c r="I119" s="23">
        <f t="shared" si="36"/>
        <v>0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pans="1:31" s="42" customFormat="1" ht="20.100000000000001" customHeight="1" x14ac:dyDescent="0.25">
      <c r="A120" s="30" t="s">
        <v>13</v>
      </c>
      <c r="B120" s="14">
        <f>+E120+F120+I120</f>
        <v>1442</v>
      </c>
      <c r="C120" s="45">
        <v>0</v>
      </c>
      <c r="D120" s="46">
        <v>0</v>
      </c>
      <c r="E120" s="45">
        <v>0</v>
      </c>
      <c r="F120" s="46">
        <v>1442</v>
      </c>
      <c r="G120" s="45">
        <v>0</v>
      </c>
      <c r="H120" s="45">
        <v>0</v>
      </c>
      <c r="I120" s="46">
        <v>0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pans="1:31" s="42" customFormat="1" ht="20.100000000000001" customHeight="1" x14ac:dyDescent="0.25">
      <c r="A121" s="30" t="s">
        <v>32</v>
      </c>
      <c r="B121" s="14">
        <f>+E121+F121+I121</f>
        <v>262</v>
      </c>
      <c r="C121" s="39">
        <v>0</v>
      </c>
      <c r="D121" s="39">
        <v>0</v>
      </c>
      <c r="E121" s="39">
        <v>0</v>
      </c>
      <c r="F121" s="39">
        <v>262</v>
      </c>
      <c r="G121" s="39">
        <v>0</v>
      </c>
      <c r="H121" s="39">
        <v>0</v>
      </c>
      <c r="I121" s="41">
        <v>0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pans="1:31" s="42" customFormat="1" ht="20.100000000000001" customHeight="1" x14ac:dyDescent="0.25">
      <c r="A122" s="30" t="s">
        <v>31</v>
      </c>
      <c r="B122" s="14">
        <f>+E122+F122+I122</f>
        <v>232</v>
      </c>
      <c r="C122" s="45">
        <v>0</v>
      </c>
      <c r="D122" s="46">
        <v>0</v>
      </c>
      <c r="E122" s="45">
        <v>0</v>
      </c>
      <c r="F122" s="46">
        <v>232</v>
      </c>
      <c r="G122" s="45">
        <v>0</v>
      </c>
      <c r="H122" s="45">
        <v>0</v>
      </c>
      <c r="I122" s="46">
        <v>0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pans="1:31" s="42" customFormat="1" ht="27" customHeight="1" x14ac:dyDescent="0.25">
      <c r="A123" s="29" t="s">
        <v>24</v>
      </c>
      <c r="B123" s="14">
        <f t="shared" ref="B123:I123" si="37">SUM(B124:B125)</f>
        <v>6775</v>
      </c>
      <c r="C123" s="50">
        <f t="shared" si="37"/>
        <v>1</v>
      </c>
      <c r="D123" s="50">
        <f t="shared" si="37"/>
        <v>290</v>
      </c>
      <c r="E123" s="50">
        <f t="shared" si="37"/>
        <v>2531</v>
      </c>
      <c r="F123" s="50">
        <f t="shared" si="37"/>
        <v>4244</v>
      </c>
      <c r="G123" s="50">
        <f t="shared" si="37"/>
        <v>0</v>
      </c>
      <c r="H123" s="50">
        <f t="shared" si="37"/>
        <v>0</v>
      </c>
      <c r="I123" s="51">
        <f t="shared" si="37"/>
        <v>0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pans="1:31" s="42" customFormat="1" ht="20.100000000000001" customHeight="1" x14ac:dyDescent="0.25">
      <c r="A124" s="30" t="s">
        <v>32</v>
      </c>
      <c r="B124" s="14">
        <f t="shared" ref="B124:B125" si="38">+E124+F124+I124</f>
        <v>2725</v>
      </c>
      <c r="C124" s="39">
        <v>1</v>
      </c>
      <c r="D124" s="39">
        <v>290</v>
      </c>
      <c r="E124" s="39">
        <v>2531</v>
      </c>
      <c r="F124" s="39">
        <v>194</v>
      </c>
      <c r="G124" s="39">
        <v>0</v>
      </c>
      <c r="H124" s="39">
        <v>0</v>
      </c>
      <c r="I124" s="41">
        <v>0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pans="1:31" s="42" customFormat="1" ht="20.100000000000001" customHeight="1" x14ac:dyDescent="0.25">
      <c r="A125" s="30" t="s">
        <v>31</v>
      </c>
      <c r="B125" s="14">
        <f t="shared" si="38"/>
        <v>4050</v>
      </c>
      <c r="C125" s="45">
        <v>0</v>
      </c>
      <c r="D125" s="46">
        <v>0</v>
      </c>
      <c r="E125" s="45">
        <v>0</v>
      </c>
      <c r="F125" s="46">
        <v>4050</v>
      </c>
      <c r="G125" s="45">
        <v>0</v>
      </c>
      <c r="H125" s="45">
        <v>0</v>
      </c>
      <c r="I125" s="46">
        <v>0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pans="1:31" s="42" customFormat="1" ht="27" customHeight="1" x14ac:dyDescent="0.25">
      <c r="A126" s="29" t="s">
        <v>17</v>
      </c>
      <c r="B126" s="14">
        <f t="shared" ref="B126:I126" si="39">SUM(B127:B129)</f>
        <v>398</v>
      </c>
      <c r="C126" s="14">
        <f t="shared" si="39"/>
        <v>2</v>
      </c>
      <c r="D126" s="23">
        <f t="shared" si="39"/>
        <v>2</v>
      </c>
      <c r="E126" s="14">
        <f t="shared" si="39"/>
        <v>71</v>
      </c>
      <c r="F126" s="23">
        <f t="shared" si="39"/>
        <v>327</v>
      </c>
      <c r="G126" s="50">
        <f t="shared" si="39"/>
        <v>0</v>
      </c>
      <c r="H126" s="14">
        <f t="shared" si="39"/>
        <v>0</v>
      </c>
      <c r="I126" s="23">
        <f t="shared" si="39"/>
        <v>0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pans="1:31" s="42" customFormat="1" ht="20.100000000000001" customHeight="1" x14ac:dyDescent="0.25">
      <c r="A127" s="30" t="s">
        <v>13</v>
      </c>
      <c r="B127" s="14">
        <f t="shared" ref="B127" si="40">+E127+F127+I127</f>
        <v>133</v>
      </c>
      <c r="C127" s="2">
        <v>1</v>
      </c>
      <c r="D127" s="2">
        <v>1</v>
      </c>
      <c r="E127" s="2">
        <v>51</v>
      </c>
      <c r="F127" s="2">
        <v>82</v>
      </c>
      <c r="G127" s="2">
        <v>0</v>
      </c>
      <c r="H127" s="2">
        <v>0</v>
      </c>
      <c r="I127" s="22">
        <v>0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pans="1:31" s="42" customFormat="1" ht="20.100000000000001" customHeight="1" x14ac:dyDescent="0.25">
      <c r="A128" s="30" t="s">
        <v>32</v>
      </c>
      <c r="B128" s="14">
        <f>+E128+F128+I128</f>
        <v>88</v>
      </c>
      <c r="C128" s="39">
        <v>0</v>
      </c>
      <c r="D128" s="39">
        <v>0</v>
      </c>
      <c r="E128" s="39">
        <v>0</v>
      </c>
      <c r="F128" s="39">
        <v>88</v>
      </c>
      <c r="G128" s="39">
        <v>0</v>
      </c>
      <c r="H128" s="39">
        <v>0</v>
      </c>
      <c r="I128" s="41">
        <v>0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pans="1:31" s="42" customFormat="1" ht="20.100000000000001" customHeight="1" x14ac:dyDescent="0.25">
      <c r="A129" s="30" t="s">
        <v>31</v>
      </c>
      <c r="B129" s="14">
        <f>+E129+F129+I129</f>
        <v>177</v>
      </c>
      <c r="C129" s="2">
        <v>1</v>
      </c>
      <c r="D129" s="2">
        <v>1</v>
      </c>
      <c r="E129" s="2">
        <v>20</v>
      </c>
      <c r="F129" s="2">
        <v>157</v>
      </c>
      <c r="G129" s="2">
        <v>0</v>
      </c>
      <c r="H129" s="2">
        <v>0</v>
      </c>
      <c r="I129" s="22">
        <v>0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pans="1:31" s="42" customFormat="1" ht="20.100000000000001" customHeight="1" x14ac:dyDescent="0.25">
      <c r="A130" s="29" t="s">
        <v>56</v>
      </c>
      <c r="B130" s="14">
        <f>SUM(B131:B131)</f>
        <v>240</v>
      </c>
      <c r="C130" s="14">
        <f t="shared" ref="C130:I130" si="41">SUM(C131:C131)</f>
        <v>0</v>
      </c>
      <c r="D130" s="23">
        <f t="shared" si="41"/>
        <v>0</v>
      </c>
      <c r="E130" s="14">
        <f t="shared" si="41"/>
        <v>0</v>
      </c>
      <c r="F130" s="23">
        <f t="shared" si="41"/>
        <v>240</v>
      </c>
      <c r="G130" s="14">
        <f t="shared" si="41"/>
        <v>0</v>
      </c>
      <c r="H130" s="14">
        <f t="shared" si="41"/>
        <v>0</v>
      </c>
      <c r="I130" s="23">
        <f t="shared" si="41"/>
        <v>0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pans="1:31" s="42" customFormat="1" ht="20.100000000000001" customHeight="1" x14ac:dyDescent="0.25">
      <c r="A131" s="30" t="s">
        <v>31</v>
      </c>
      <c r="B131" s="14">
        <f>+E131+F131+I131</f>
        <v>240</v>
      </c>
      <c r="C131" s="48">
        <v>0</v>
      </c>
      <c r="D131" s="49">
        <v>0</v>
      </c>
      <c r="E131" s="48">
        <v>0</v>
      </c>
      <c r="F131" s="49">
        <v>240</v>
      </c>
      <c r="G131" s="48">
        <v>0</v>
      </c>
      <c r="H131" s="48">
        <v>0</v>
      </c>
      <c r="I131" s="49">
        <v>0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pans="1:31" s="42" customFormat="1" ht="19.149999999999999" customHeight="1" x14ac:dyDescent="0.25">
      <c r="A132" s="29" t="s">
        <v>34</v>
      </c>
      <c r="B132" s="14">
        <f t="shared" ref="B132:I132" si="42">SUM(B133:B135)</f>
        <v>7312</v>
      </c>
      <c r="C132" s="14">
        <f t="shared" si="42"/>
        <v>0</v>
      </c>
      <c r="D132" s="14">
        <f t="shared" si="42"/>
        <v>0</v>
      </c>
      <c r="E132" s="14">
        <f t="shared" si="42"/>
        <v>0</v>
      </c>
      <c r="F132" s="23">
        <f t="shared" si="42"/>
        <v>7312</v>
      </c>
      <c r="G132" s="50">
        <f t="shared" si="42"/>
        <v>0</v>
      </c>
      <c r="H132" s="50">
        <f t="shared" si="42"/>
        <v>0</v>
      </c>
      <c r="I132" s="51">
        <f t="shared" si="42"/>
        <v>0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pans="1:31" s="42" customFormat="1" ht="20.100000000000001" customHeight="1" x14ac:dyDescent="0.25">
      <c r="A133" s="30" t="s">
        <v>13</v>
      </c>
      <c r="B133" s="14">
        <f t="shared" ref="B133" si="43">+E133+F133+I133</f>
        <v>3113</v>
      </c>
      <c r="C133" s="39">
        <v>0</v>
      </c>
      <c r="D133" s="39">
        <v>0</v>
      </c>
      <c r="E133" s="39">
        <v>0</v>
      </c>
      <c r="F133" s="2">
        <v>3113</v>
      </c>
      <c r="G133" s="39">
        <v>0</v>
      </c>
      <c r="H133" s="39">
        <v>0</v>
      </c>
      <c r="I133" s="44">
        <v>0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pans="1:31" s="42" customFormat="1" ht="20.100000000000001" customHeight="1" x14ac:dyDescent="0.25">
      <c r="A134" s="30" t="s">
        <v>32</v>
      </c>
      <c r="B134" s="14">
        <f>+E134+F134+I134</f>
        <v>1202</v>
      </c>
      <c r="C134" s="39">
        <v>0</v>
      </c>
      <c r="D134" s="39">
        <v>0</v>
      </c>
      <c r="E134" s="39">
        <v>0</v>
      </c>
      <c r="F134" s="39">
        <v>1202</v>
      </c>
      <c r="G134" s="39">
        <v>0</v>
      </c>
      <c r="H134" s="39">
        <v>0</v>
      </c>
      <c r="I134" s="41">
        <v>0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pans="1:31" s="42" customFormat="1" ht="20.100000000000001" customHeight="1" x14ac:dyDescent="0.25">
      <c r="A135" s="30" t="s">
        <v>31</v>
      </c>
      <c r="B135" s="14">
        <f>+E135+F135+I135</f>
        <v>2997</v>
      </c>
      <c r="C135" s="2">
        <v>0</v>
      </c>
      <c r="D135" s="2">
        <v>0</v>
      </c>
      <c r="E135" s="2">
        <v>0</v>
      </c>
      <c r="F135" s="2">
        <v>2997</v>
      </c>
      <c r="G135" s="2">
        <v>0</v>
      </c>
      <c r="H135" s="2">
        <v>0</v>
      </c>
      <c r="I135" s="22">
        <v>0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pans="1:31" s="42" customFormat="1" ht="28.5" customHeight="1" x14ac:dyDescent="0.25">
      <c r="A136" s="27" t="s">
        <v>25</v>
      </c>
      <c r="B136" s="14">
        <f>B137+B163</f>
        <v>330233</v>
      </c>
      <c r="C136" s="50">
        <f t="shared" ref="C136:I136" si="44">+C163+C137</f>
        <v>2787</v>
      </c>
      <c r="D136" s="51">
        <f t="shared" si="44"/>
        <v>3146</v>
      </c>
      <c r="E136" s="50">
        <f t="shared" si="44"/>
        <v>150148</v>
      </c>
      <c r="F136" s="51">
        <f t="shared" si="44"/>
        <v>167662</v>
      </c>
      <c r="G136" s="50">
        <f t="shared" si="44"/>
        <v>1018</v>
      </c>
      <c r="H136" s="50">
        <f t="shared" si="44"/>
        <v>1045</v>
      </c>
      <c r="I136" s="51">
        <f t="shared" si="44"/>
        <v>12423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pans="1:31" s="42" customFormat="1" ht="27" customHeight="1" x14ac:dyDescent="0.25">
      <c r="A137" s="28" t="s">
        <v>26</v>
      </c>
      <c r="B137" s="14">
        <f t="shared" ref="B137:I137" si="45">B138+B142+B146+B151+B155+B159+B161</f>
        <v>124544</v>
      </c>
      <c r="C137" s="14">
        <f t="shared" si="45"/>
        <v>554</v>
      </c>
      <c r="D137" s="14">
        <f t="shared" si="45"/>
        <v>774</v>
      </c>
      <c r="E137" s="14">
        <f t="shared" si="45"/>
        <v>42866</v>
      </c>
      <c r="F137" s="14">
        <f t="shared" si="45"/>
        <v>79930</v>
      </c>
      <c r="G137" s="14">
        <f t="shared" si="45"/>
        <v>207</v>
      </c>
      <c r="H137" s="14">
        <f t="shared" si="45"/>
        <v>224</v>
      </c>
      <c r="I137" s="23">
        <f t="shared" si="45"/>
        <v>1748</v>
      </c>
      <c r="J137" s="10"/>
      <c r="K137" s="10"/>
      <c r="L137" s="37"/>
      <c r="M137" s="37"/>
      <c r="N137" s="37"/>
      <c r="O137" s="10"/>
      <c r="P137" s="10"/>
      <c r="Q137" s="10"/>
      <c r="R137" s="10"/>
      <c r="S137" s="10"/>
      <c r="T137" s="10"/>
      <c r="U137" s="10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pans="1:31" s="42" customFormat="1" ht="27" customHeight="1" x14ac:dyDescent="0.25">
      <c r="A138" s="29" t="s">
        <v>12</v>
      </c>
      <c r="B138" s="14">
        <f t="shared" ref="B138:I138" si="46">SUM(B139:B141)</f>
        <v>64127</v>
      </c>
      <c r="C138" s="14">
        <f t="shared" si="46"/>
        <v>478</v>
      </c>
      <c r="D138" s="23">
        <f t="shared" si="46"/>
        <v>478</v>
      </c>
      <c r="E138" s="14">
        <f t="shared" si="46"/>
        <v>28627</v>
      </c>
      <c r="F138" s="23">
        <f t="shared" si="46"/>
        <v>34148</v>
      </c>
      <c r="G138" s="14">
        <f t="shared" si="46"/>
        <v>201</v>
      </c>
      <c r="H138" s="14">
        <f t="shared" si="46"/>
        <v>201</v>
      </c>
      <c r="I138" s="23">
        <f t="shared" si="46"/>
        <v>1352</v>
      </c>
      <c r="J138" s="10"/>
      <c r="K138" s="10"/>
      <c r="L138" s="37"/>
      <c r="M138" s="10"/>
      <c r="N138" s="10"/>
      <c r="O138" s="10"/>
      <c r="P138" s="10"/>
      <c r="Q138" s="10"/>
      <c r="R138" s="10"/>
      <c r="S138" s="10"/>
      <c r="T138" s="10"/>
      <c r="U138" s="10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pans="1:31" s="42" customFormat="1" ht="20.100000000000001" customHeight="1" x14ac:dyDescent="0.25">
      <c r="A139" s="30" t="s">
        <v>13</v>
      </c>
      <c r="B139" s="57">
        <f>+E139+F139+I139</f>
        <v>13820</v>
      </c>
      <c r="C139" s="45">
        <v>73</v>
      </c>
      <c r="D139" s="46">
        <v>73</v>
      </c>
      <c r="E139" s="45">
        <v>1337</v>
      </c>
      <c r="F139" s="46">
        <v>12099</v>
      </c>
      <c r="G139" s="45">
        <v>40</v>
      </c>
      <c r="H139" s="45">
        <v>40</v>
      </c>
      <c r="I139" s="46">
        <v>384</v>
      </c>
      <c r="J139" s="10"/>
      <c r="K139" s="10"/>
      <c r="L139" s="37"/>
      <c r="M139" s="10"/>
      <c r="N139" s="10"/>
      <c r="O139" s="10"/>
      <c r="P139" s="10"/>
      <c r="Q139" s="10"/>
      <c r="R139" s="10"/>
      <c r="S139" s="10"/>
      <c r="T139" s="10"/>
      <c r="U139" s="10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pans="1:31" s="42" customFormat="1" ht="20.100000000000001" customHeight="1" x14ac:dyDescent="0.25">
      <c r="A140" s="30" t="s">
        <v>32</v>
      </c>
      <c r="B140" s="14">
        <f>+E140+F140+I140</f>
        <v>24005</v>
      </c>
      <c r="C140" s="39">
        <v>168</v>
      </c>
      <c r="D140" s="39">
        <v>168</v>
      </c>
      <c r="E140" s="39">
        <v>10929</v>
      </c>
      <c r="F140" s="39">
        <v>12525</v>
      </c>
      <c r="G140" s="39">
        <v>80</v>
      </c>
      <c r="H140" s="39">
        <v>80</v>
      </c>
      <c r="I140" s="41">
        <v>551</v>
      </c>
      <c r="J140" s="10"/>
      <c r="K140" s="67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pans="1:31" s="42" customFormat="1" ht="20.100000000000001" customHeight="1" x14ac:dyDescent="0.25">
      <c r="A141" s="30" t="s">
        <v>31</v>
      </c>
      <c r="B141" s="14">
        <f>+E141+F141+I141</f>
        <v>26302</v>
      </c>
      <c r="C141" s="45">
        <v>237</v>
      </c>
      <c r="D141" s="46">
        <v>237</v>
      </c>
      <c r="E141" s="45">
        <v>16361</v>
      </c>
      <c r="F141" s="46">
        <v>9524</v>
      </c>
      <c r="G141" s="45">
        <v>81</v>
      </c>
      <c r="H141" s="45">
        <v>81</v>
      </c>
      <c r="I141" s="46">
        <v>417</v>
      </c>
      <c r="J141" s="10"/>
      <c r="K141" s="67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pans="1:31" s="42" customFormat="1" ht="27" customHeight="1" x14ac:dyDescent="0.25">
      <c r="A142" s="29" t="s">
        <v>20</v>
      </c>
      <c r="B142" s="14">
        <f t="shared" ref="B142:I142" si="47">SUM(B143:B145)</f>
        <v>10149</v>
      </c>
      <c r="C142" s="14">
        <f t="shared" si="47"/>
        <v>35</v>
      </c>
      <c r="D142" s="23">
        <f t="shared" si="47"/>
        <v>70</v>
      </c>
      <c r="E142" s="14">
        <f t="shared" si="47"/>
        <v>2713</v>
      </c>
      <c r="F142" s="23">
        <f t="shared" si="47"/>
        <v>7436</v>
      </c>
      <c r="G142" s="14">
        <f t="shared" si="47"/>
        <v>0</v>
      </c>
      <c r="H142" s="14">
        <f t="shared" si="47"/>
        <v>0</v>
      </c>
      <c r="I142" s="23">
        <f t="shared" si="47"/>
        <v>0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pans="1:31" s="42" customFormat="1" ht="20.100000000000001" customHeight="1" x14ac:dyDescent="0.25">
      <c r="A143" s="30" t="s">
        <v>13</v>
      </c>
      <c r="B143" s="14">
        <f>+E143+F143+I143</f>
        <v>3013</v>
      </c>
      <c r="C143" s="45">
        <v>16</v>
      </c>
      <c r="D143" s="46">
        <v>32</v>
      </c>
      <c r="E143" s="45">
        <v>568</v>
      </c>
      <c r="F143" s="46">
        <v>2445</v>
      </c>
      <c r="G143" s="39">
        <v>0</v>
      </c>
      <c r="H143" s="39">
        <v>0</v>
      </c>
      <c r="I143" s="44">
        <v>0</v>
      </c>
      <c r="J143" s="10"/>
      <c r="K143" s="10"/>
      <c r="L143" s="10"/>
      <c r="M143" s="10"/>
      <c r="N143" s="37"/>
      <c r="O143" s="10"/>
      <c r="P143" s="10"/>
      <c r="Q143" s="10"/>
      <c r="R143" s="10"/>
      <c r="S143" s="10"/>
      <c r="T143" s="10"/>
      <c r="U143" s="10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pans="1:31" s="42" customFormat="1" ht="20.100000000000001" customHeight="1" x14ac:dyDescent="0.25">
      <c r="A144" s="30" t="s">
        <v>32</v>
      </c>
      <c r="B144" s="14">
        <f>+E144+F144+I144</f>
        <v>5664</v>
      </c>
      <c r="C144" s="39">
        <v>18</v>
      </c>
      <c r="D144" s="39">
        <v>36</v>
      </c>
      <c r="E144" s="39">
        <v>2052</v>
      </c>
      <c r="F144" s="39">
        <v>3612</v>
      </c>
      <c r="G144" s="39">
        <v>0</v>
      </c>
      <c r="H144" s="39">
        <v>0</v>
      </c>
      <c r="I144" s="44">
        <v>0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pans="1:31" s="42" customFormat="1" ht="20.100000000000001" customHeight="1" x14ac:dyDescent="0.25">
      <c r="A145" s="30" t="s">
        <v>31</v>
      </c>
      <c r="B145" s="14">
        <f>+E145+F145+I145</f>
        <v>1472</v>
      </c>
      <c r="C145" s="45">
        <v>1</v>
      </c>
      <c r="D145" s="46">
        <v>2</v>
      </c>
      <c r="E145" s="45">
        <v>93</v>
      </c>
      <c r="F145" s="46">
        <v>1379</v>
      </c>
      <c r="G145" s="45">
        <v>0</v>
      </c>
      <c r="H145" s="45">
        <v>0</v>
      </c>
      <c r="I145" s="46">
        <v>0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pans="1:31" s="42" customFormat="1" ht="27" customHeight="1" x14ac:dyDescent="0.25">
      <c r="A146" s="29" t="s">
        <v>33</v>
      </c>
      <c r="B146" s="14">
        <f t="shared" ref="B146:I146" si="48">SUM(B147:B149)</f>
        <v>36843</v>
      </c>
      <c r="C146" s="14">
        <f t="shared" si="48"/>
        <v>35</v>
      </c>
      <c r="D146" s="23">
        <f t="shared" si="48"/>
        <v>211</v>
      </c>
      <c r="E146" s="14">
        <f t="shared" si="48"/>
        <v>6946</v>
      </c>
      <c r="F146" s="23">
        <f t="shared" si="48"/>
        <v>29818</v>
      </c>
      <c r="G146" s="14">
        <f t="shared" si="48"/>
        <v>3</v>
      </c>
      <c r="H146" s="14">
        <f t="shared" si="48"/>
        <v>18</v>
      </c>
      <c r="I146" s="23">
        <f t="shared" si="48"/>
        <v>79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pans="1:31" s="42" customFormat="1" ht="20.100000000000001" customHeight="1" x14ac:dyDescent="0.25">
      <c r="A147" s="30" t="s">
        <v>13</v>
      </c>
      <c r="B147" s="14">
        <f t="shared" ref="B147:B154" si="49">+E147+F147+I147</f>
        <v>14371</v>
      </c>
      <c r="C147" s="45">
        <v>19</v>
      </c>
      <c r="D147" s="46">
        <v>133</v>
      </c>
      <c r="E147" s="45">
        <v>1646</v>
      </c>
      <c r="F147" s="46">
        <v>12725</v>
      </c>
      <c r="G147" s="39">
        <v>0</v>
      </c>
      <c r="H147" s="39">
        <v>0</v>
      </c>
      <c r="I147" s="44">
        <v>0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  <row r="148" spans="1:31" s="42" customFormat="1" ht="20.100000000000001" customHeight="1" x14ac:dyDescent="0.25">
      <c r="A148" s="30" t="s">
        <v>32</v>
      </c>
      <c r="B148" s="14">
        <f t="shared" si="49"/>
        <v>12271</v>
      </c>
      <c r="C148" s="39">
        <v>1</v>
      </c>
      <c r="D148" s="39">
        <v>6</v>
      </c>
      <c r="E148" s="39">
        <v>89</v>
      </c>
      <c r="F148" s="39">
        <v>12165</v>
      </c>
      <c r="G148" s="39">
        <v>2</v>
      </c>
      <c r="H148" s="39">
        <v>14</v>
      </c>
      <c r="I148" s="41">
        <v>17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  <row r="149" spans="1:31" s="42" customFormat="1" ht="20.100000000000001" customHeight="1" x14ac:dyDescent="0.25">
      <c r="A149" s="30" t="s">
        <v>31</v>
      </c>
      <c r="B149" s="14">
        <f t="shared" si="49"/>
        <v>10201</v>
      </c>
      <c r="C149" s="45">
        <v>15</v>
      </c>
      <c r="D149" s="46">
        <v>72</v>
      </c>
      <c r="E149" s="45">
        <v>5211</v>
      </c>
      <c r="F149" s="46">
        <v>4928</v>
      </c>
      <c r="G149" s="45">
        <v>1</v>
      </c>
      <c r="H149" s="45">
        <v>4</v>
      </c>
      <c r="I149" s="46">
        <v>62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</row>
    <row r="150" spans="1:31" s="42" customFormat="1" ht="20.100000000000001" customHeight="1" x14ac:dyDescent="0.25">
      <c r="A150" s="28" t="s">
        <v>47</v>
      </c>
      <c r="B150" s="14"/>
      <c r="C150" s="54"/>
      <c r="D150" s="59"/>
      <c r="E150" s="48"/>
      <c r="F150" s="49"/>
      <c r="G150" s="54"/>
      <c r="H150" s="54"/>
      <c r="I150" s="49"/>
      <c r="J150" s="10"/>
      <c r="K150" s="60"/>
      <c r="L150" s="60"/>
      <c r="M150" s="60"/>
      <c r="N150" s="60"/>
      <c r="O150" s="60"/>
      <c r="P150" s="60"/>
      <c r="Q150" s="60"/>
      <c r="R150" s="10"/>
      <c r="S150" s="10"/>
      <c r="T150" s="10"/>
      <c r="U150" s="10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</row>
    <row r="151" spans="1:31" s="42" customFormat="1" ht="27" customHeight="1" x14ac:dyDescent="0.25">
      <c r="A151" s="29" t="s">
        <v>14</v>
      </c>
      <c r="B151" s="14">
        <f t="shared" ref="B151:I151" si="50">SUM(B152:B154)</f>
        <v>8372</v>
      </c>
      <c r="C151" s="14">
        <f t="shared" si="50"/>
        <v>4</v>
      </c>
      <c r="D151" s="23">
        <f t="shared" si="50"/>
        <v>13</v>
      </c>
      <c r="E151" s="14">
        <f t="shared" si="50"/>
        <v>1416</v>
      </c>
      <c r="F151" s="23">
        <f t="shared" si="50"/>
        <v>6639</v>
      </c>
      <c r="G151" s="14">
        <f t="shared" si="50"/>
        <v>3</v>
      </c>
      <c r="H151" s="14">
        <f t="shared" si="50"/>
        <v>5</v>
      </c>
      <c r="I151" s="23">
        <f t="shared" si="50"/>
        <v>317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</row>
    <row r="152" spans="1:31" s="42" customFormat="1" ht="20.100000000000001" customHeight="1" x14ac:dyDescent="0.25">
      <c r="A152" s="30" t="s">
        <v>13</v>
      </c>
      <c r="B152" s="14">
        <f t="shared" si="49"/>
        <v>1087</v>
      </c>
      <c r="C152" s="45">
        <v>2</v>
      </c>
      <c r="D152" s="46">
        <v>10</v>
      </c>
      <c r="E152" s="45">
        <v>282</v>
      </c>
      <c r="F152" s="46">
        <v>605</v>
      </c>
      <c r="G152" s="45">
        <v>2</v>
      </c>
      <c r="H152" s="45">
        <v>2</v>
      </c>
      <c r="I152" s="46">
        <v>200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</row>
    <row r="153" spans="1:31" s="42" customFormat="1" ht="20.100000000000001" customHeight="1" x14ac:dyDescent="0.25">
      <c r="A153" s="30" t="s">
        <v>32</v>
      </c>
      <c r="B153" s="14">
        <f t="shared" si="49"/>
        <v>3241</v>
      </c>
      <c r="C153" s="39">
        <v>1</v>
      </c>
      <c r="D153" s="39">
        <v>2</v>
      </c>
      <c r="E153" s="39">
        <v>81</v>
      </c>
      <c r="F153" s="39">
        <v>3160</v>
      </c>
      <c r="G153" s="39">
        <v>0</v>
      </c>
      <c r="H153" s="39">
        <v>0</v>
      </c>
      <c r="I153" s="41">
        <v>0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  <row r="154" spans="1:31" s="42" customFormat="1" ht="20.100000000000001" customHeight="1" x14ac:dyDescent="0.25">
      <c r="A154" s="30" t="s">
        <v>31</v>
      </c>
      <c r="B154" s="14">
        <f t="shared" si="49"/>
        <v>4044</v>
      </c>
      <c r="C154" s="45">
        <v>1</v>
      </c>
      <c r="D154" s="46">
        <v>1</v>
      </c>
      <c r="E154" s="45">
        <v>1053</v>
      </c>
      <c r="F154" s="46">
        <v>2874</v>
      </c>
      <c r="G154" s="45">
        <v>1</v>
      </c>
      <c r="H154" s="45">
        <v>3</v>
      </c>
      <c r="I154" s="46">
        <v>117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  <row r="155" spans="1:31" s="42" customFormat="1" ht="27" customHeight="1" x14ac:dyDescent="0.25">
      <c r="A155" s="29" t="s">
        <v>15</v>
      </c>
      <c r="B155" s="14">
        <f t="shared" ref="B155:I155" si="51">SUM(B156:B158)</f>
        <v>4953</v>
      </c>
      <c r="C155" s="14">
        <f t="shared" si="51"/>
        <v>2</v>
      </c>
      <c r="D155" s="23">
        <f t="shared" si="51"/>
        <v>2</v>
      </c>
      <c r="E155" s="14">
        <f t="shared" si="51"/>
        <v>3164</v>
      </c>
      <c r="F155" s="58">
        <f t="shared" si="51"/>
        <v>1789</v>
      </c>
      <c r="G155" s="14">
        <f t="shared" si="51"/>
        <v>0</v>
      </c>
      <c r="H155" s="14">
        <f t="shared" si="51"/>
        <v>0</v>
      </c>
      <c r="I155" s="23">
        <f t="shared" si="51"/>
        <v>0</v>
      </c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</row>
    <row r="156" spans="1:31" s="42" customFormat="1" ht="20.100000000000001" customHeight="1" x14ac:dyDescent="0.25">
      <c r="A156" s="30" t="s">
        <v>13</v>
      </c>
      <c r="B156" s="14">
        <f>+E156+F156+I156</f>
        <v>416</v>
      </c>
      <c r="C156" s="39">
        <v>0</v>
      </c>
      <c r="D156" s="39">
        <v>0</v>
      </c>
      <c r="E156" s="39">
        <v>0</v>
      </c>
      <c r="F156" s="46">
        <v>416</v>
      </c>
      <c r="G156" s="39">
        <v>0</v>
      </c>
      <c r="H156" s="39">
        <v>0</v>
      </c>
      <c r="I156" s="44">
        <v>0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  <row r="157" spans="1:31" s="42" customFormat="1" ht="20.100000000000001" customHeight="1" x14ac:dyDescent="0.25">
      <c r="A157" s="30" t="s">
        <v>32</v>
      </c>
      <c r="B157" s="14">
        <f>+E157+F157+I157</f>
        <v>521</v>
      </c>
      <c r="C157" s="61">
        <v>1</v>
      </c>
      <c r="D157" s="61">
        <v>1</v>
      </c>
      <c r="E157" s="61">
        <v>105</v>
      </c>
      <c r="F157" s="61">
        <v>416</v>
      </c>
      <c r="G157" s="61">
        <v>0</v>
      </c>
      <c r="H157" s="39">
        <v>0</v>
      </c>
      <c r="I157" s="44">
        <v>0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  <row r="158" spans="1:31" s="42" customFormat="1" ht="20.100000000000001" customHeight="1" x14ac:dyDescent="0.25">
      <c r="A158" s="30" t="s">
        <v>31</v>
      </c>
      <c r="B158" s="14">
        <f>+E158+F158+I158</f>
        <v>4016</v>
      </c>
      <c r="C158" s="45">
        <v>1</v>
      </c>
      <c r="D158" s="46">
        <v>1</v>
      </c>
      <c r="E158" s="45">
        <v>3059</v>
      </c>
      <c r="F158" s="46">
        <v>957</v>
      </c>
      <c r="G158" s="45">
        <v>0</v>
      </c>
      <c r="H158" s="45">
        <v>0</v>
      </c>
      <c r="I158" s="46">
        <v>0</v>
      </c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  <row r="159" spans="1:31" s="42" customFormat="1" ht="27" customHeight="1" x14ac:dyDescent="0.25">
      <c r="A159" s="29" t="s">
        <v>27</v>
      </c>
      <c r="B159" s="14">
        <f t="shared" ref="B159:I159" si="52">SUM(B160:B160)</f>
        <v>35</v>
      </c>
      <c r="C159" s="14">
        <f t="shared" si="52"/>
        <v>0</v>
      </c>
      <c r="D159" s="23">
        <f t="shared" si="52"/>
        <v>0</v>
      </c>
      <c r="E159" s="14">
        <f t="shared" si="52"/>
        <v>0</v>
      </c>
      <c r="F159" s="23">
        <f t="shared" si="52"/>
        <v>35</v>
      </c>
      <c r="G159" s="14">
        <f t="shared" si="52"/>
        <v>0</v>
      </c>
      <c r="H159" s="14">
        <f t="shared" si="52"/>
        <v>0</v>
      </c>
      <c r="I159" s="23">
        <f t="shared" si="52"/>
        <v>0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  <row r="160" spans="1:31" s="42" customFormat="1" ht="20.100000000000001" customHeight="1" x14ac:dyDescent="0.25">
      <c r="A160" s="30" t="s">
        <v>13</v>
      </c>
      <c r="B160" s="14">
        <f>+E160+F160+I160</f>
        <v>35</v>
      </c>
      <c r="C160" s="39">
        <v>0</v>
      </c>
      <c r="D160" s="39">
        <v>0</v>
      </c>
      <c r="E160" s="39">
        <v>0</v>
      </c>
      <c r="F160" s="46">
        <v>35</v>
      </c>
      <c r="G160" s="39">
        <v>0</v>
      </c>
      <c r="H160" s="39">
        <v>0</v>
      </c>
      <c r="I160" s="44">
        <v>0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</row>
    <row r="161" spans="1:31" s="42" customFormat="1" ht="27" customHeight="1" x14ac:dyDescent="0.25">
      <c r="A161" s="29" t="s">
        <v>16</v>
      </c>
      <c r="B161" s="14">
        <f t="shared" ref="B161:I161" si="53">SUM(B162:B162)</f>
        <v>65</v>
      </c>
      <c r="C161" s="50">
        <f t="shared" si="53"/>
        <v>0</v>
      </c>
      <c r="D161" s="51">
        <f t="shared" si="53"/>
        <v>0</v>
      </c>
      <c r="E161" s="50">
        <f t="shared" si="53"/>
        <v>0</v>
      </c>
      <c r="F161" s="51">
        <f t="shared" si="53"/>
        <v>65</v>
      </c>
      <c r="G161" s="57">
        <f t="shared" si="53"/>
        <v>0</v>
      </c>
      <c r="H161" s="57">
        <f t="shared" si="53"/>
        <v>0</v>
      </c>
      <c r="I161" s="62">
        <f t="shared" si="53"/>
        <v>0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  <row r="162" spans="1:31" s="42" customFormat="1" ht="20.100000000000001" customHeight="1" x14ac:dyDescent="0.25">
      <c r="A162" s="30" t="s">
        <v>31</v>
      </c>
      <c r="B162" s="14">
        <f>+E162+F162+I162</f>
        <v>65</v>
      </c>
      <c r="C162" s="45">
        <v>0</v>
      </c>
      <c r="D162" s="46">
        <v>0</v>
      </c>
      <c r="E162" s="45">
        <v>0</v>
      </c>
      <c r="F162" s="46">
        <v>65</v>
      </c>
      <c r="G162" s="45">
        <v>0</v>
      </c>
      <c r="H162" s="45">
        <v>0</v>
      </c>
      <c r="I162" s="46">
        <v>0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</row>
    <row r="163" spans="1:31" s="42" customFormat="1" x14ac:dyDescent="0.25">
      <c r="A163" s="28" t="s">
        <v>28</v>
      </c>
      <c r="B163" s="14">
        <f>B164+B168+B172+B177+B181+B185+B189+B193+B196+B200</f>
        <v>205689</v>
      </c>
      <c r="C163" s="14">
        <f>C164+C168+C172+C177+C181+C185+C189+C193+C196+C200</f>
        <v>2233</v>
      </c>
      <c r="D163" s="14">
        <f t="shared" ref="D163:I163" si="54">D164+D168+D172+D177+D181+D185+D189+D193+D196+D200</f>
        <v>2372</v>
      </c>
      <c r="E163" s="14">
        <f t="shared" si="54"/>
        <v>107282</v>
      </c>
      <c r="F163" s="14">
        <f t="shared" si="54"/>
        <v>87732</v>
      </c>
      <c r="G163" s="14">
        <f t="shared" si="54"/>
        <v>811</v>
      </c>
      <c r="H163" s="14">
        <f t="shared" si="54"/>
        <v>821</v>
      </c>
      <c r="I163" s="23">
        <f t="shared" si="54"/>
        <v>10675</v>
      </c>
      <c r="J163" s="10"/>
      <c r="K163" s="10"/>
      <c r="L163" s="37"/>
      <c r="M163" s="10"/>
      <c r="N163" s="10"/>
      <c r="O163" s="10"/>
      <c r="P163" s="10"/>
      <c r="Q163" s="10"/>
      <c r="R163" s="10"/>
      <c r="S163" s="10"/>
      <c r="T163" s="10"/>
      <c r="U163" s="10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  <row r="164" spans="1:31" s="42" customFormat="1" ht="27" customHeight="1" x14ac:dyDescent="0.25">
      <c r="A164" s="29" t="s">
        <v>12</v>
      </c>
      <c r="B164" s="14">
        <f t="shared" ref="B164:I164" si="55">SUM(B165:B167)</f>
        <v>145811</v>
      </c>
      <c r="C164" s="14">
        <f t="shared" si="55"/>
        <v>2213</v>
      </c>
      <c r="D164" s="23">
        <f t="shared" si="55"/>
        <v>2213</v>
      </c>
      <c r="E164" s="14">
        <f t="shared" si="55"/>
        <v>77567</v>
      </c>
      <c r="F164" s="23">
        <f t="shared" si="55"/>
        <v>58604</v>
      </c>
      <c r="G164" s="14">
        <f t="shared" si="55"/>
        <v>803</v>
      </c>
      <c r="H164" s="14">
        <f t="shared" si="55"/>
        <v>803</v>
      </c>
      <c r="I164" s="23">
        <f t="shared" si="55"/>
        <v>9640</v>
      </c>
      <c r="J164" s="37"/>
      <c r="K164" s="37"/>
      <c r="L164" s="37"/>
      <c r="M164" s="37"/>
      <c r="N164" s="10"/>
      <c r="O164" s="10"/>
      <c r="P164" s="10"/>
      <c r="Q164" s="10"/>
      <c r="R164" s="10"/>
      <c r="S164" s="10"/>
      <c r="T164" s="10"/>
      <c r="U164" s="10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</row>
    <row r="165" spans="1:31" s="42" customFormat="1" ht="20.100000000000001" customHeight="1" x14ac:dyDescent="0.25">
      <c r="A165" s="30" t="s">
        <v>13</v>
      </c>
      <c r="B165" s="14">
        <f>+E165+F165+I165</f>
        <v>17027</v>
      </c>
      <c r="C165" s="2">
        <v>792</v>
      </c>
      <c r="D165" s="2">
        <v>792</v>
      </c>
      <c r="E165" s="2">
        <v>9706</v>
      </c>
      <c r="F165" s="2">
        <v>4548</v>
      </c>
      <c r="G165" s="2">
        <v>324</v>
      </c>
      <c r="H165" s="2">
        <v>324</v>
      </c>
      <c r="I165" s="22">
        <v>2773</v>
      </c>
      <c r="J165" s="10"/>
      <c r="K165" s="37"/>
      <c r="L165" s="37"/>
      <c r="M165" s="10"/>
      <c r="N165" s="10"/>
      <c r="O165" s="10"/>
      <c r="P165" s="10"/>
      <c r="Q165" s="10"/>
      <c r="R165" s="10"/>
      <c r="S165" s="10"/>
      <c r="T165" s="10"/>
      <c r="U165" s="10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</row>
    <row r="166" spans="1:31" s="42" customFormat="1" ht="20.100000000000001" customHeight="1" x14ac:dyDescent="0.25">
      <c r="A166" s="30" t="s">
        <v>32</v>
      </c>
      <c r="B166" s="14">
        <f>+E166+F166+I166</f>
        <v>69879</v>
      </c>
      <c r="C166" s="39">
        <v>1056</v>
      </c>
      <c r="D166" s="39">
        <v>1056</v>
      </c>
      <c r="E166" s="39">
        <v>46810</v>
      </c>
      <c r="F166" s="39">
        <v>22069</v>
      </c>
      <c r="G166" s="39">
        <v>161</v>
      </c>
      <c r="H166" s="39">
        <v>161</v>
      </c>
      <c r="I166" s="41">
        <v>1000</v>
      </c>
      <c r="J166" s="10"/>
      <c r="K166" s="10"/>
      <c r="L166" s="37"/>
      <c r="M166" s="10"/>
      <c r="N166" s="10"/>
      <c r="O166" s="10"/>
      <c r="P166" s="10"/>
      <c r="Q166" s="10"/>
      <c r="R166" s="10"/>
      <c r="S166" s="10"/>
      <c r="T166" s="10"/>
      <c r="U166" s="10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</row>
    <row r="167" spans="1:31" s="42" customFormat="1" ht="20.100000000000001" customHeight="1" x14ac:dyDescent="0.25">
      <c r="A167" s="30" t="s">
        <v>31</v>
      </c>
      <c r="B167" s="14">
        <f>+E167+F167+I167</f>
        <v>58905</v>
      </c>
      <c r="C167" s="2">
        <v>365</v>
      </c>
      <c r="D167" s="2">
        <v>365</v>
      </c>
      <c r="E167" s="2">
        <v>21051</v>
      </c>
      <c r="F167" s="2">
        <v>31987</v>
      </c>
      <c r="G167" s="2">
        <v>318</v>
      </c>
      <c r="H167" s="2">
        <v>318</v>
      </c>
      <c r="I167" s="22">
        <v>5867</v>
      </c>
      <c r="J167" s="10"/>
      <c r="K167" s="37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</row>
    <row r="168" spans="1:31" s="42" customFormat="1" ht="20.100000000000001" customHeight="1" x14ac:dyDescent="0.25">
      <c r="A168" s="29" t="s">
        <v>20</v>
      </c>
      <c r="B168" s="14">
        <f t="shared" ref="B168:I168" si="56">SUM(B169:B171)</f>
        <v>11</v>
      </c>
      <c r="C168" s="14">
        <f t="shared" si="56"/>
        <v>0</v>
      </c>
      <c r="D168" s="23">
        <f t="shared" si="56"/>
        <v>0</v>
      </c>
      <c r="E168" s="14">
        <f t="shared" si="56"/>
        <v>0</v>
      </c>
      <c r="F168" s="23">
        <f t="shared" si="56"/>
        <v>11</v>
      </c>
      <c r="G168" s="14">
        <f t="shared" si="56"/>
        <v>0</v>
      </c>
      <c r="H168" s="14">
        <f t="shared" si="56"/>
        <v>0</v>
      </c>
      <c r="I168" s="23">
        <f t="shared" si="56"/>
        <v>0</v>
      </c>
      <c r="J168" s="10"/>
      <c r="K168" s="10"/>
      <c r="L168" s="37"/>
      <c r="M168" s="10"/>
      <c r="N168" s="10"/>
      <c r="O168" s="10"/>
      <c r="P168" s="10"/>
      <c r="Q168" s="10"/>
      <c r="R168" s="10"/>
      <c r="S168" s="10"/>
      <c r="T168" s="10"/>
      <c r="U168" s="10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</row>
    <row r="169" spans="1:31" s="42" customFormat="1" ht="20.100000000000001" customHeight="1" x14ac:dyDescent="0.25">
      <c r="A169" s="30" t="s">
        <v>13</v>
      </c>
      <c r="B169" s="14">
        <f>+E169+F169+I169</f>
        <v>3</v>
      </c>
      <c r="C169" s="39">
        <v>0</v>
      </c>
      <c r="D169" s="39">
        <v>0</v>
      </c>
      <c r="E169" s="39">
        <v>0</v>
      </c>
      <c r="F169" s="2">
        <v>3</v>
      </c>
      <c r="G169" s="39">
        <v>0</v>
      </c>
      <c r="H169" s="39">
        <v>0</v>
      </c>
      <c r="I169" s="44">
        <v>0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</row>
    <row r="170" spans="1:31" s="42" customFormat="1" ht="20.100000000000001" customHeight="1" x14ac:dyDescent="0.25">
      <c r="A170" s="30" t="s">
        <v>32</v>
      </c>
      <c r="B170" s="14">
        <f>+E170+F170+I170</f>
        <v>6</v>
      </c>
      <c r="C170" s="39">
        <v>0</v>
      </c>
      <c r="D170" s="39">
        <v>0</v>
      </c>
      <c r="E170" s="39">
        <v>0</v>
      </c>
      <c r="F170" s="39">
        <v>6</v>
      </c>
      <c r="G170" s="39">
        <v>0</v>
      </c>
      <c r="H170" s="39">
        <v>0</v>
      </c>
      <c r="I170" s="41">
        <v>0</v>
      </c>
      <c r="J170" s="10"/>
      <c r="K170" s="10"/>
      <c r="L170" s="10"/>
      <c r="M170" s="37"/>
      <c r="N170" s="10"/>
      <c r="O170" s="10"/>
      <c r="P170" s="10"/>
      <c r="Q170" s="10"/>
      <c r="R170" s="10"/>
      <c r="S170" s="10"/>
      <c r="T170" s="10"/>
      <c r="U170" s="10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</row>
    <row r="171" spans="1:31" s="42" customFormat="1" ht="20.100000000000001" customHeight="1" x14ac:dyDescent="0.25">
      <c r="A171" s="30" t="s">
        <v>31</v>
      </c>
      <c r="B171" s="47">
        <f>+E171+F171+I171</f>
        <v>2</v>
      </c>
      <c r="C171" s="2">
        <v>0</v>
      </c>
      <c r="D171" s="2">
        <v>0</v>
      </c>
      <c r="E171" s="2">
        <v>0</v>
      </c>
      <c r="F171" s="2">
        <v>2</v>
      </c>
      <c r="G171" s="2">
        <v>0</v>
      </c>
      <c r="H171" s="2">
        <v>0</v>
      </c>
      <c r="I171" s="22">
        <v>0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</row>
    <row r="172" spans="1:31" s="42" customFormat="1" ht="20.100000000000001" customHeight="1" x14ac:dyDescent="0.25">
      <c r="A172" s="29" t="s">
        <v>33</v>
      </c>
      <c r="B172" s="14">
        <f t="shared" ref="B172:I172" si="57">SUM(B173:B175)</f>
        <v>2942</v>
      </c>
      <c r="C172" s="14">
        <f t="shared" si="57"/>
        <v>2</v>
      </c>
      <c r="D172" s="23">
        <f t="shared" si="57"/>
        <v>64</v>
      </c>
      <c r="E172" s="14">
        <f t="shared" si="57"/>
        <v>1766</v>
      </c>
      <c r="F172" s="23">
        <f t="shared" si="57"/>
        <v>1176</v>
      </c>
      <c r="G172" s="14">
        <f t="shared" si="57"/>
        <v>0</v>
      </c>
      <c r="H172" s="14">
        <f t="shared" si="57"/>
        <v>0</v>
      </c>
      <c r="I172" s="23">
        <f t="shared" si="57"/>
        <v>0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  <row r="173" spans="1:31" s="42" customFormat="1" ht="22.7" customHeight="1" x14ac:dyDescent="0.25">
      <c r="A173" s="30" t="s">
        <v>13</v>
      </c>
      <c r="B173" s="14">
        <f>+E173+F173+I173</f>
        <v>1766</v>
      </c>
      <c r="C173" s="2">
        <v>2</v>
      </c>
      <c r="D173" s="2">
        <v>64</v>
      </c>
      <c r="E173" s="2">
        <v>1766</v>
      </c>
      <c r="F173" s="2">
        <v>0</v>
      </c>
      <c r="G173" s="2">
        <v>0</v>
      </c>
      <c r="H173" s="2">
        <v>0</v>
      </c>
      <c r="I173" s="22">
        <v>0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</row>
    <row r="174" spans="1:31" s="42" customFormat="1" ht="22.7" customHeight="1" x14ac:dyDescent="0.25">
      <c r="A174" s="30" t="s">
        <v>32</v>
      </c>
      <c r="B174" s="14">
        <f>+E174+F174+I174</f>
        <v>830</v>
      </c>
      <c r="C174" s="39">
        <v>0</v>
      </c>
      <c r="D174" s="39">
        <v>0</v>
      </c>
      <c r="E174" s="39">
        <v>0</v>
      </c>
      <c r="F174" s="39">
        <v>830</v>
      </c>
      <c r="G174" s="39">
        <v>0</v>
      </c>
      <c r="H174" s="39">
        <v>0</v>
      </c>
      <c r="I174" s="41">
        <v>0</v>
      </c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</row>
    <row r="175" spans="1:31" s="42" customFormat="1" ht="22.7" customHeight="1" x14ac:dyDescent="0.25">
      <c r="A175" s="30" t="s">
        <v>31</v>
      </c>
      <c r="B175" s="14">
        <f>+E175+F175+I175</f>
        <v>346</v>
      </c>
      <c r="C175" s="2">
        <v>0</v>
      </c>
      <c r="D175" s="2">
        <v>0</v>
      </c>
      <c r="E175" s="2">
        <v>0</v>
      </c>
      <c r="F175" s="2">
        <v>346</v>
      </c>
      <c r="G175" s="2">
        <v>0</v>
      </c>
      <c r="H175" s="2">
        <v>0</v>
      </c>
      <c r="I175" s="22">
        <v>0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</row>
    <row r="176" spans="1:31" s="42" customFormat="1" ht="22.7" customHeight="1" x14ac:dyDescent="0.25">
      <c r="A176" s="28" t="s">
        <v>48</v>
      </c>
      <c r="B176" s="47"/>
      <c r="C176" s="2"/>
      <c r="D176" s="22"/>
      <c r="E176" s="2"/>
      <c r="F176" s="22"/>
      <c r="G176" s="63"/>
      <c r="H176" s="63"/>
      <c r="I176" s="64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</row>
    <row r="177" spans="1:31" s="42" customFormat="1" ht="27" customHeight="1" x14ac:dyDescent="0.25">
      <c r="A177" s="29" t="s">
        <v>14</v>
      </c>
      <c r="B177" s="14">
        <f t="shared" ref="B177:I177" si="58">SUM(B178:B180)</f>
        <v>16336</v>
      </c>
      <c r="C177" s="14">
        <f t="shared" si="58"/>
        <v>11</v>
      </c>
      <c r="D177" s="23">
        <f t="shared" si="58"/>
        <v>63</v>
      </c>
      <c r="E177" s="14">
        <f t="shared" si="58"/>
        <v>8905</v>
      </c>
      <c r="F177" s="23">
        <f t="shared" si="58"/>
        <v>6600</v>
      </c>
      <c r="G177" s="14">
        <f t="shared" si="58"/>
        <v>3</v>
      </c>
      <c r="H177" s="14">
        <f t="shared" si="58"/>
        <v>5</v>
      </c>
      <c r="I177" s="23">
        <f t="shared" si="58"/>
        <v>831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</row>
    <row r="178" spans="1:31" s="42" customFormat="1" ht="19.149999999999999" customHeight="1" x14ac:dyDescent="0.25">
      <c r="A178" s="30" t="s">
        <v>13</v>
      </c>
      <c r="B178" s="14">
        <f>+E178+F178+I178</f>
        <v>3936</v>
      </c>
      <c r="C178" s="2">
        <v>4</v>
      </c>
      <c r="D178" s="2">
        <v>18</v>
      </c>
      <c r="E178" s="2">
        <v>2603</v>
      </c>
      <c r="F178" s="2">
        <v>964</v>
      </c>
      <c r="G178" s="2">
        <v>1</v>
      </c>
      <c r="H178" s="2">
        <v>1</v>
      </c>
      <c r="I178" s="22">
        <v>369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</row>
    <row r="179" spans="1:31" s="42" customFormat="1" ht="19.149999999999999" customHeight="1" x14ac:dyDescent="0.25">
      <c r="A179" s="30" t="s">
        <v>32</v>
      </c>
      <c r="B179" s="14">
        <f>+E179+F179+I179</f>
        <v>4762</v>
      </c>
      <c r="C179" s="39">
        <v>3</v>
      </c>
      <c r="D179" s="39">
        <v>5</v>
      </c>
      <c r="E179" s="39">
        <v>1182</v>
      </c>
      <c r="F179" s="39">
        <v>3348</v>
      </c>
      <c r="G179" s="39">
        <v>1</v>
      </c>
      <c r="H179" s="39">
        <v>3</v>
      </c>
      <c r="I179" s="41">
        <v>232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</row>
    <row r="180" spans="1:31" s="42" customFormat="1" ht="19.149999999999999" customHeight="1" x14ac:dyDescent="0.25">
      <c r="A180" s="30" t="s">
        <v>31</v>
      </c>
      <c r="B180" s="14">
        <f>+E180+F180+I180</f>
        <v>7638</v>
      </c>
      <c r="C180" s="2">
        <v>4</v>
      </c>
      <c r="D180" s="2">
        <v>40</v>
      </c>
      <c r="E180" s="2">
        <v>5120</v>
      </c>
      <c r="F180" s="2">
        <v>2288</v>
      </c>
      <c r="G180" s="2">
        <v>1</v>
      </c>
      <c r="H180" s="2">
        <v>1</v>
      </c>
      <c r="I180" s="22">
        <v>230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  <row r="181" spans="1:31" s="42" customFormat="1" ht="27" customHeight="1" x14ac:dyDescent="0.25">
      <c r="A181" s="29" t="s">
        <v>15</v>
      </c>
      <c r="B181" s="14">
        <f t="shared" ref="B181:I181" si="59">SUM(B182:B184)</f>
        <v>3783</v>
      </c>
      <c r="C181" s="14">
        <f t="shared" si="59"/>
        <v>2</v>
      </c>
      <c r="D181" s="23">
        <f t="shared" si="59"/>
        <v>8</v>
      </c>
      <c r="E181" s="14">
        <f t="shared" si="59"/>
        <v>1193</v>
      </c>
      <c r="F181" s="23">
        <f t="shared" si="59"/>
        <v>2590</v>
      </c>
      <c r="G181" s="14">
        <f t="shared" si="59"/>
        <v>0</v>
      </c>
      <c r="H181" s="14">
        <f t="shared" si="59"/>
        <v>0</v>
      </c>
      <c r="I181" s="23">
        <f t="shared" si="59"/>
        <v>0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</row>
    <row r="182" spans="1:31" s="42" customFormat="1" ht="18" customHeight="1" x14ac:dyDescent="0.25">
      <c r="A182" s="30" t="s">
        <v>13</v>
      </c>
      <c r="B182" s="14">
        <f>+E182+F182+I182</f>
        <v>555</v>
      </c>
      <c r="C182" s="2">
        <v>1</v>
      </c>
      <c r="D182" s="2">
        <v>6</v>
      </c>
      <c r="E182" s="2">
        <v>555</v>
      </c>
      <c r="F182" s="2">
        <v>0</v>
      </c>
      <c r="G182" s="2">
        <v>0</v>
      </c>
      <c r="H182" s="2">
        <v>0</v>
      </c>
      <c r="I182" s="22">
        <v>0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</row>
    <row r="183" spans="1:31" s="42" customFormat="1" ht="18" customHeight="1" x14ac:dyDescent="0.25">
      <c r="A183" s="30" t="s">
        <v>32</v>
      </c>
      <c r="B183" s="14">
        <f>+E183+F183+I183</f>
        <v>2220</v>
      </c>
      <c r="C183" s="39">
        <v>0</v>
      </c>
      <c r="D183" s="39">
        <v>0</v>
      </c>
      <c r="E183" s="39">
        <v>0</v>
      </c>
      <c r="F183" s="39">
        <v>2220</v>
      </c>
      <c r="G183" s="39">
        <v>0</v>
      </c>
      <c r="H183" s="39">
        <v>0</v>
      </c>
      <c r="I183" s="41">
        <v>0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</row>
    <row r="184" spans="1:31" s="42" customFormat="1" ht="18" customHeight="1" x14ac:dyDescent="0.25">
      <c r="A184" s="30" t="s">
        <v>31</v>
      </c>
      <c r="B184" s="14">
        <f>+E184+F184+I184</f>
        <v>1008</v>
      </c>
      <c r="C184" s="2">
        <v>1</v>
      </c>
      <c r="D184" s="2">
        <v>2</v>
      </c>
      <c r="E184" s="2">
        <v>638</v>
      </c>
      <c r="F184" s="2">
        <v>370</v>
      </c>
      <c r="G184" s="2">
        <v>0</v>
      </c>
      <c r="H184" s="2">
        <v>0</v>
      </c>
      <c r="I184" s="22">
        <v>0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</row>
    <row r="185" spans="1:31" s="42" customFormat="1" ht="27" customHeight="1" x14ac:dyDescent="0.25">
      <c r="A185" s="29" t="s">
        <v>39</v>
      </c>
      <c r="B185" s="14">
        <f t="shared" ref="B185:I185" si="60">SUM(B186:B188)</f>
        <v>672</v>
      </c>
      <c r="C185" s="14">
        <f t="shared" si="60"/>
        <v>0</v>
      </c>
      <c r="D185" s="23">
        <f t="shared" si="60"/>
        <v>0</v>
      </c>
      <c r="E185" s="14">
        <f t="shared" si="60"/>
        <v>0</v>
      </c>
      <c r="F185" s="23">
        <f t="shared" si="60"/>
        <v>672</v>
      </c>
      <c r="G185" s="14">
        <f t="shared" si="60"/>
        <v>0</v>
      </c>
      <c r="H185" s="14">
        <f t="shared" si="60"/>
        <v>0</v>
      </c>
      <c r="I185" s="23">
        <f t="shared" si="60"/>
        <v>0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</row>
    <row r="186" spans="1:31" s="42" customFormat="1" ht="18" customHeight="1" x14ac:dyDescent="0.25">
      <c r="A186" s="30" t="s">
        <v>13</v>
      </c>
      <c r="B186" s="14">
        <f>+E186+F186+I186</f>
        <v>96</v>
      </c>
      <c r="C186" s="2">
        <v>0</v>
      </c>
      <c r="D186" s="2">
        <v>0</v>
      </c>
      <c r="E186" s="2">
        <v>0</v>
      </c>
      <c r="F186" s="2">
        <v>96</v>
      </c>
      <c r="G186" s="2">
        <v>0</v>
      </c>
      <c r="H186" s="2">
        <v>0</v>
      </c>
      <c r="I186" s="22">
        <v>0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</row>
    <row r="187" spans="1:31" s="42" customFormat="1" ht="18" customHeight="1" x14ac:dyDescent="0.25">
      <c r="A187" s="30" t="s">
        <v>32</v>
      </c>
      <c r="B187" s="14">
        <f>+E187+F187+I187</f>
        <v>384</v>
      </c>
      <c r="C187" s="39">
        <v>0</v>
      </c>
      <c r="D187" s="39">
        <v>0</v>
      </c>
      <c r="E187" s="39">
        <v>0</v>
      </c>
      <c r="F187" s="39">
        <v>384</v>
      </c>
      <c r="G187" s="39">
        <v>0</v>
      </c>
      <c r="H187" s="39">
        <v>0</v>
      </c>
      <c r="I187" s="41">
        <v>0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</row>
    <row r="188" spans="1:31" s="42" customFormat="1" ht="18" customHeight="1" x14ac:dyDescent="0.25">
      <c r="A188" s="30" t="s">
        <v>31</v>
      </c>
      <c r="B188" s="14">
        <f>+E188+F188+I188</f>
        <v>192</v>
      </c>
      <c r="C188" s="2">
        <v>0</v>
      </c>
      <c r="D188" s="2">
        <v>0</v>
      </c>
      <c r="E188" s="2">
        <v>0</v>
      </c>
      <c r="F188" s="2">
        <v>192</v>
      </c>
      <c r="G188" s="2">
        <v>0</v>
      </c>
      <c r="H188" s="2">
        <v>0</v>
      </c>
      <c r="I188" s="22">
        <v>0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</row>
    <row r="189" spans="1:31" s="42" customFormat="1" ht="27" customHeight="1" x14ac:dyDescent="0.25">
      <c r="A189" s="29" t="s">
        <v>16</v>
      </c>
      <c r="B189" s="14">
        <f t="shared" ref="B189:I189" si="61">SUM(B190:B192)</f>
        <v>4393</v>
      </c>
      <c r="C189" s="14">
        <f t="shared" si="61"/>
        <v>1</v>
      </c>
      <c r="D189" s="23">
        <f t="shared" si="61"/>
        <v>1</v>
      </c>
      <c r="E189" s="14">
        <f t="shared" si="61"/>
        <v>3706</v>
      </c>
      <c r="F189" s="23">
        <f t="shared" si="61"/>
        <v>683</v>
      </c>
      <c r="G189" s="14">
        <f t="shared" si="61"/>
        <v>2</v>
      </c>
      <c r="H189" s="14">
        <f t="shared" si="61"/>
        <v>5</v>
      </c>
      <c r="I189" s="23">
        <f t="shared" si="61"/>
        <v>4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</row>
    <row r="190" spans="1:31" s="42" customFormat="1" ht="18" customHeight="1" x14ac:dyDescent="0.25">
      <c r="A190" s="30" t="s">
        <v>13</v>
      </c>
      <c r="B190" s="14">
        <f>+E190+F190+I190</f>
        <v>332</v>
      </c>
      <c r="C190" s="2">
        <v>0</v>
      </c>
      <c r="D190" s="2">
        <v>0</v>
      </c>
      <c r="E190" s="2">
        <v>0</v>
      </c>
      <c r="F190" s="2">
        <v>328</v>
      </c>
      <c r="G190" s="2">
        <v>2</v>
      </c>
      <c r="H190" s="2">
        <v>5</v>
      </c>
      <c r="I190" s="22">
        <v>4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</row>
    <row r="191" spans="1:31" s="42" customFormat="1" ht="18" customHeight="1" x14ac:dyDescent="0.25">
      <c r="A191" s="30" t="s">
        <v>32</v>
      </c>
      <c r="B191" s="14">
        <f>+E191+F191+I191</f>
        <v>216</v>
      </c>
      <c r="C191" s="39">
        <v>0</v>
      </c>
      <c r="D191" s="39">
        <v>0</v>
      </c>
      <c r="E191" s="39">
        <v>0</v>
      </c>
      <c r="F191" s="39">
        <v>216</v>
      </c>
      <c r="G191" s="39">
        <v>0</v>
      </c>
      <c r="H191" s="39">
        <v>0</v>
      </c>
      <c r="I191" s="41">
        <v>0</v>
      </c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  <row r="192" spans="1:31" s="42" customFormat="1" ht="18" customHeight="1" x14ac:dyDescent="0.25">
      <c r="A192" s="30" t="s">
        <v>31</v>
      </c>
      <c r="B192" s="14">
        <f>+E192+F192+I192</f>
        <v>3845</v>
      </c>
      <c r="C192" s="2">
        <v>1</v>
      </c>
      <c r="D192" s="2">
        <v>1</v>
      </c>
      <c r="E192" s="2">
        <v>3706</v>
      </c>
      <c r="F192" s="2">
        <v>139</v>
      </c>
      <c r="G192" s="2">
        <v>0</v>
      </c>
      <c r="H192" s="2">
        <v>0</v>
      </c>
      <c r="I192" s="22">
        <v>0</v>
      </c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</row>
    <row r="193" spans="1:31" s="42" customFormat="1" ht="27" customHeight="1" x14ac:dyDescent="0.25">
      <c r="A193" s="29" t="s">
        <v>17</v>
      </c>
      <c r="B193" s="14">
        <f t="shared" ref="B193:I193" si="62">SUM(B194:B195)</f>
        <v>57</v>
      </c>
      <c r="C193" s="14">
        <f t="shared" si="62"/>
        <v>0</v>
      </c>
      <c r="D193" s="23">
        <f t="shared" si="62"/>
        <v>0</v>
      </c>
      <c r="E193" s="14">
        <f t="shared" si="62"/>
        <v>0</v>
      </c>
      <c r="F193" s="23">
        <f t="shared" si="62"/>
        <v>9</v>
      </c>
      <c r="G193" s="14">
        <f t="shared" si="62"/>
        <v>2</v>
      </c>
      <c r="H193" s="14">
        <f t="shared" si="62"/>
        <v>5</v>
      </c>
      <c r="I193" s="23">
        <f t="shared" si="62"/>
        <v>48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</row>
    <row r="194" spans="1:31" s="42" customFormat="1" ht="19.149999999999999" customHeight="1" x14ac:dyDescent="0.25">
      <c r="A194" s="30" t="s">
        <v>13</v>
      </c>
      <c r="B194" s="14">
        <f>+E194+F194+I194</f>
        <v>53</v>
      </c>
      <c r="C194" s="2">
        <v>0</v>
      </c>
      <c r="D194" s="2">
        <v>0</v>
      </c>
      <c r="E194" s="2">
        <v>0</v>
      </c>
      <c r="F194" s="2">
        <v>9</v>
      </c>
      <c r="G194" s="2">
        <v>1</v>
      </c>
      <c r="H194" s="2">
        <v>4</v>
      </c>
      <c r="I194" s="22">
        <v>44</v>
      </c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</row>
    <row r="195" spans="1:31" s="42" customFormat="1" ht="19.149999999999999" customHeight="1" x14ac:dyDescent="0.25">
      <c r="A195" s="30" t="s">
        <v>32</v>
      </c>
      <c r="B195" s="14">
        <f>+E195+F195+I195</f>
        <v>4</v>
      </c>
      <c r="C195" s="39">
        <v>0</v>
      </c>
      <c r="D195" s="39">
        <v>0</v>
      </c>
      <c r="E195" s="39">
        <v>0</v>
      </c>
      <c r="F195" s="39">
        <v>0</v>
      </c>
      <c r="G195" s="39">
        <v>1</v>
      </c>
      <c r="H195" s="39">
        <v>1</v>
      </c>
      <c r="I195" s="41">
        <v>4</v>
      </c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</row>
    <row r="196" spans="1:31" s="42" customFormat="1" ht="27" customHeight="1" x14ac:dyDescent="0.25">
      <c r="A196" s="29" t="s">
        <v>18</v>
      </c>
      <c r="B196" s="14">
        <f t="shared" ref="B196:I196" si="63">SUM(B197:B199)</f>
        <v>12047</v>
      </c>
      <c r="C196" s="14">
        <f t="shared" si="63"/>
        <v>1</v>
      </c>
      <c r="D196" s="23">
        <f t="shared" si="63"/>
        <v>3</v>
      </c>
      <c r="E196" s="14">
        <f t="shared" si="63"/>
        <v>3435</v>
      </c>
      <c r="F196" s="23">
        <f t="shared" si="63"/>
        <v>8460</v>
      </c>
      <c r="G196" s="14">
        <f t="shared" si="63"/>
        <v>1</v>
      </c>
      <c r="H196" s="14">
        <f t="shared" si="63"/>
        <v>3</v>
      </c>
      <c r="I196" s="23">
        <f t="shared" si="63"/>
        <v>152</v>
      </c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</row>
    <row r="197" spans="1:31" s="42" customFormat="1" ht="19.149999999999999" customHeight="1" x14ac:dyDescent="0.25">
      <c r="A197" s="30" t="s">
        <v>13</v>
      </c>
      <c r="B197" s="14">
        <f>+E197+F197+I197</f>
        <v>3435</v>
      </c>
      <c r="C197" s="2">
        <v>1</v>
      </c>
      <c r="D197" s="2">
        <v>3</v>
      </c>
      <c r="E197" s="2">
        <v>3435</v>
      </c>
      <c r="F197" s="2">
        <v>0</v>
      </c>
      <c r="G197" s="2">
        <v>0</v>
      </c>
      <c r="H197" s="2">
        <v>0</v>
      </c>
      <c r="I197" s="22">
        <v>0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  <row r="198" spans="1:31" s="42" customFormat="1" ht="19.149999999999999" customHeight="1" x14ac:dyDescent="0.25">
      <c r="A198" s="30" t="s">
        <v>32</v>
      </c>
      <c r="B198" s="14">
        <f>+E198+F198+I198</f>
        <v>3308</v>
      </c>
      <c r="C198" s="39">
        <v>0</v>
      </c>
      <c r="D198" s="39">
        <v>0</v>
      </c>
      <c r="E198" s="39">
        <v>0</v>
      </c>
      <c r="F198" s="39">
        <v>3308</v>
      </c>
      <c r="G198" s="39">
        <v>0</v>
      </c>
      <c r="H198" s="39">
        <v>0</v>
      </c>
      <c r="I198" s="41">
        <v>0</v>
      </c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  <row r="199" spans="1:31" s="42" customFormat="1" ht="19.149999999999999" customHeight="1" x14ac:dyDescent="0.25">
      <c r="A199" s="30" t="s">
        <v>31</v>
      </c>
      <c r="B199" s="14">
        <f>+E199+F199+I199</f>
        <v>5304</v>
      </c>
      <c r="C199" s="2">
        <v>0</v>
      </c>
      <c r="D199" s="2">
        <v>0</v>
      </c>
      <c r="E199" s="2">
        <v>0</v>
      </c>
      <c r="F199" s="2">
        <v>5152</v>
      </c>
      <c r="G199" s="2">
        <v>1</v>
      </c>
      <c r="H199" s="2">
        <v>3</v>
      </c>
      <c r="I199" s="22">
        <v>152</v>
      </c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  <row r="200" spans="1:31" s="42" customFormat="1" ht="27" customHeight="1" x14ac:dyDescent="0.25">
      <c r="A200" s="65" t="s">
        <v>34</v>
      </c>
      <c r="B200" s="14">
        <f t="shared" ref="B200:I200" si="64">SUM(B201:B203)</f>
        <v>19637</v>
      </c>
      <c r="C200" s="14">
        <f t="shared" si="64"/>
        <v>3</v>
      </c>
      <c r="D200" s="23">
        <f t="shared" si="64"/>
        <v>20</v>
      </c>
      <c r="E200" s="14">
        <f t="shared" si="64"/>
        <v>10710</v>
      </c>
      <c r="F200" s="23">
        <f t="shared" si="64"/>
        <v>8927</v>
      </c>
      <c r="G200" s="14">
        <f t="shared" si="64"/>
        <v>0</v>
      </c>
      <c r="H200" s="14">
        <f t="shared" si="64"/>
        <v>0</v>
      </c>
      <c r="I200" s="23">
        <f t="shared" si="64"/>
        <v>0</v>
      </c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</row>
    <row r="201" spans="1:31" s="42" customFormat="1" ht="19.149999999999999" customHeight="1" x14ac:dyDescent="0.25">
      <c r="A201" s="66" t="s">
        <v>13</v>
      </c>
      <c r="B201" s="14">
        <f>+E201+F201+I201</f>
        <v>10862</v>
      </c>
      <c r="C201" s="2">
        <v>3</v>
      </c>
      <c r="D201" s="2">
        <v>20</v>
      </c>
      <c r="E201" s="2">
        <v>10710</v>
      </c>
      <c r="F201" s="2">
        <v>152</v>
      </c>
      <c r="G201" s="2">
        <v>0</v>
      </c>
      <c r="H201" s="2">
        <v>0</v>
      </c>
      <c r="I201" s="22">
        <v>0</v>
      </c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</row>
    <row r="202" spans="1:31" s="42" customFormat="1" ht="19.149999999999999" customHeight="1" x14ac:dyDescent="0.25">
      <c r="A202" s="66" t="s">
        <v>32</v>
      </c>
      <c r="B202" s="14">
        <f>+E202+F202+I202</f>
        <v>4221</v>
      </c>
      <c r="C202" s="39">
        <v>0</v>
      </c>
      <c r="D202" s="39">
        <v>0</v>
      </c>
      <c r="E202" s="39">
        <v>0</v>
      </c>
      <c r="F202" s="39">
        <v>4221</v>
      </c>
      <c r="G202" s="39">
        <v>0</v>
      </c>
      <c r="H202" s="39">
        <v>0</v>
      </c>
      <c r="I202" s="41">
        <v>0</v>
      </c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</row>
    <row r="203" spans="1:31" s="42" customFormat="1" ht="19.149999999999999" customHeight="1" x14ac:dyDescent="0.25">
      <c r="A203" s="66" t="s">
        <v>31</v>
      </c>
      <c r="B203" s="14">
        <f>+E203+F203+I203</f>
        <v>4554</v>
      </c>
      <c r="C203" s="2">
        <v>0</v>
      </c>
      <c r="D203" s="2">
        <v>0</v>
      </c>
      <c r="E203" s="2">
        <v>0</v>
      </c>
      <c r="F203" s="2">
        <v>4554</v>
      </c>
      <c r="G203" s="2">
        <v>0</v>
      </c>
      <c r="H203" s="2">
        <v>0</v>
      </c>
      <c r="I203" s="22">
        <v>0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</row>
    <row r="204" spans="1:31" x14ac:dyDescent="0.25">
      <c r="A204" s="31"/>
      <c r="B204" s="16"/>
      <c r="C204" s="16"/>
      <c r="D204" s="17"/>
      <c r="E204" s="16"/>
      <c r="F204" s="17"/>
      <c r="G204" s="16"/>
      <c r="H204" s="16"/>
      <c r="I204" s="25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8" customHeight="1" x14ac:dyDescent="0.25">
      <c r="A205" s="4" t="s">
        <v>49</v>
      </c>
      <c r="B205" s="5"/>
      <c r="C205" s="5"/>
      <c r="D205" s="5"/>
      <c r="E205" s="5"/>
      <c r="F205" s="5"/>
      <c r="G205" s="5"/>
      <c r="H205" s="5"/>
      <c r="I205" s="1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x14ac:dyDescent="0.25">
      <c r="A206" s="6" t="s">
        <v>50</v>
      </c>
      <c r="B206" s="5"/>
      <c r="C206" s="5"/>
      <c r="D206" s="5"/>
      <c r="E206" s="5"/>
      <c r="F206" s="5"/>
      <c r="G206" s="5"/>
      <c r="H206" s="5"/>
      <c r="I206" s="1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x14ac:dyDescent="0.25">
      <c r="A207" s="5" t="s">
        <v>41</v>
      </c>
      <c r="B207" s="5"/>
      <c r="C207" s="5"/>
      <c r="D207" s="5"/>
      <c r="E207" s="5"/>
      <c r="F207" s="5"/>
      <c r="G207" s="5"/>
      <c r="H207" s="5"/>
      <c r="I207" s="1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x14ac:dyDescent="0.25">
      <c r="A208" s="5" t="s">
        <v>57</v>
      </c>
      <c r="B208" s="7"/>
      <c r="C208" s="8"/>
      <c r="D208" s="8"/>
      <c r="E208" s="8"/>
      <c r="F208" s="8"/>
      <c r="G208" s="8"/>
      <c r="H208" s="8"/>
      <c r="I208" s="1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x14ac:dyDescent="0.25">
      <c r="A209" s="5" t="s">
        <v>43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x14ac:dyDescent="0.25">
      <c r="A210" s="5" t="s">
        <v>51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x14ac:dyDescent="0.25">
      <c r="A211" s="5" t="s">
        <v>52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x14ac:dyDescent="0.25">
      <c r="A212" s="7" t="s">
        <v>29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x14ac:dyDescent="0.25">
      <c r="A213" s="5" t="s">
        <v>30</v>
      </c>
      <c r="I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x14ac:dyDescent="0.25">
      <c r="A214" s="1" t="s">
        <v>53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x14ac:dyDescent="0.25"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x14ac:dyDescent="0.25"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x14ac:dyDescent="0.25"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x14ac:dyDescent="0.25"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x14ac:dyDescent="0.25"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x14ac:dyDescent="0.25">
      <c r="K220" s="10"/>
    </row>
    <row r="221" spans="1:31" x14ac:dyDescent="0.25">
      <c r="K221" s="10"/>
    </row>
    <row r="222" spans="1:31" x14ac:dyDescent="0.25">
      <c r="K222" s="10"/>
    </row>
    <row r="223" spans="1:31" x14ac:dyDescent="0.25">
      <c r="K223" s="10"/>
    </row>
    <row r="224" spans="1:31" x14ac:dyDescent="0.25">
      <c r="K224" s="10"/>
    </row>
    <row r="225" spans="11:11" x14ac:dyDescent="0.25">
      <c r="K225" s="10"/>
    </row>
    <row r="226" spans="11:11" x14ac:dyDescent="0.25">
      <c r="K226" s="10"/>
    </row>
    <row r="227" spans="11:11" x14ac:dyDescent="0.25">
      <c r="K227" s="10"/>
    </row>
    <row r="228" spans="11:11" x14ac:dyDescent="0.25">
      <c r="K228" s="10"/>
    </row>
    <row r="229" spans="11:11" x14ac:dyDescent="0.25">
      <c r="K229" s="10"/>
    </row>
    <row r="230" spans="11:11" x14ac:dyDescent="0.25">
      <c r="K230" s="10"/>
    </row>
    <row r="231" spans="11:11" x14ac:dyDescent="0.25">
      <c r="K231" s="10"/>
    </row>
    <row r="232" spans="11:11" x14ac:dyDescent="0.25">
      <c r="K232" s="10"/>
    </row>
    <row r="233" spans="11:11" x14ac:dyDescent="0.25">
      <c r="K233" s="10"/>
    </row>
    <row r="234" spans="11:11" x14ac:dyDescent="0.25">
      <c r="K234" s="10"/>
    </row>
    <row r="235" spans="11:11" x14ac:dyDescent="0.25">
      <c r="K235" s="10"/>
    </row>
    <row r="236" spans="11:11" x14ac:dyDescent="0.25">
      <c r="K236" s="10"/>
    </row>
    <row r="237" spans="11:11" x14ac:dyDescent="0.25">
      <c r="K237" s="10"/>
    </row>
    <row r="238" spans="11:11" x14ac:dyDescent="0.25">
      <c r="K238" s="10"/>
    </row>
    <row r="239" spans="11:11" x14ac:dyDescent="0.25">
      <c r="K239" s="10"/>
    </row>
    <row r="240" spans="11:11" x14ac:dyDescent="0.25">
      <c r="K240" s="10"/>
    </row>
    <row r="241" spans="11:11" x14ac:dyDescent="0.25">
      <c r="K241" s="10"/>
    </row>
    <row r="242" spans="11:11" x14ac:dyDescent="0.25">
      <c r="K242" s="10"/>
    </row>
    <row r="243" spans="11:11" x14ac:dyDescent="0.25">
      <c r="K243" s="10"/>
    </row>
    <row r="244" spans="11:11" x14ac:dyDescent="0.25">
      <c r="K244" s="10"/>
    </row>
    <row r="245" spans="11:11" x14ac:dyDescent="0.25">
      <c r="K245" s="10"/>
    </row>
    <row r="246" spans="11:11" x14ac:dyDescent="0.25">
      <c r="K246" s="10"/>
    </row>
  </sheetData>
  <mergeCells count="11">
    <mergeCell ref="L53:M53"/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B24:B26 B41 B60:B62 B64:B66 B67:B70 B71:B79 B80 B83:B85 B86:B89 B96:B98 B105:B108 B109:B111 B139:B141 B142:B145 B146:B149 B119:B120 B159:B161 B158 C20:I20 B23:I23 B42 B59:H59 B63:I63 F67:I67 C75:I75 B82:I82 B90:B93 B95:I95 B101:B103 B104:C104 B112:B116 B126:B128 B55 B27 B151:B154 B122:B123 G112:I112 G104:I104 B20:B22 B155:B156 B28 B81 B18 B30 B34 B38 B45 B130 B132 B168 B172 B181 B185 B189 B193 B196 B200" formula="1"/>
    <ignoredError sqref="C27:E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Cuadro_3</vt:lpstr>
      <vt:lpstr>Cuadro_3!Área_de_impresión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2024-04-27T14:27:34Z</cp:lastPrinted>
  <dcterms:created xsi:type="dcterms:W3CDTF">2022-03-04T17:09:21Z</dcterms:created>
  <dcterms:modified xsi:type="dcterms:W3CDTF">2024-05-15T13:36:14Z</dcterms:modified>
</cp:coreProperties>
</file>